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ongakonkeH\OneDrive - msunduzi.gov.za\Desktop\ADJUSTMENT SDBIP\ADJUSTMENT  MASTER\"/>
    </mc:Choice>
  </mc:AlternateContent>
  <bookViews>
    <workbookView xWindow="0" yWindow="0" windowWidth="23040" windowHeight="8616" firstSheet="30" activeTab="33"/>
  </bookViews>
  <sheets>
    <sheet name="COVER SDBIP 21 22" sheetId="26" r:id="rId1"/>
    <sheet name="CONTENTS PAGE" sheetId="27" state="hidden" r:id="rId2"/>
    <sheet name="STRATEGIC OBJECTIVES" sheetId="28" r:id="rId3"/>
    <sheet name="TABLE OF ABBREVIATIONS" sheetId="29" r:id="rId4"/>
    <sheet name="ANNEX A" sheetId="62" r:id="rId5"/>
    <sheet name="ANNEX B" sheetId="63" r:id="rId6"/>
    <sheet name="ANNEX C" sheetId="64" r:id="rId7"/>
    <sheet name="ANNEX D" sheetId="65" r:id="rId8"/>
    <sheet name="CAPEX" sheetId="74" state="hidden" r:id="rId9"/>
    <sheet name="SDBIP - HIGH LEVEL SUMMARY" sheetId="75" state="hidden" r:id="rId10"/>
    <sheet name="ANNEXURE F" sheetId="71" state="hidden" r:id="rId11"/>
    <sheet name="BACK TO BASICS  " sheetId="70" state="hidden" r:id="rId12"/>
    <sheet name="Cpital Budget_2022" sheetId="78" state="hidden" r:id="rId13"/>
    <sheet name="REGULATD PERFORMANCE INDICATORS" sheetId="105" r:id="rId14"/>
    <sheet name="COMM SERVICES" sheetId="44" r:id="rId15"/>
    <sheet name="COMMUNITY SERVICES" sheetId="98" state="hidden" r:id="rId16"/>
    <sheet name="ABM." sheetId="102" r:id="rId17"/>
    <sheet name="PUB SAF, EMER SERV &amp; ENF." sheetId="103" r:id="rId18"/>
    <sheet name="RECREATION &amp; FACILITIES" sheetId="90" r:id="rId19"/>
    <sheet name="WASTE MANAGEMENT." sheetId="101" r:id="rId20"/>
    <sheet name="ESS" sheetId="104" r:id="rId21"/>
    <sheet name="ELECTRICITY" sheetId="94" r:id="rId22"/>
    <sheet name="INFRASTRUCTURE" sheetId="45" r:id="rId23"/>
    <sheet name="INFRASTRUCTURE SERV" sheetId="99" state="hidden" r:id="rId24"/>
    <sheet name="WATER &amp; SAN" sheetId="92" r:id="rId25"/>
    <sheet name="ROADS" sheetId="93" r:id="rId26"/>
    <sheet name="PMO" sheetId="95" r:id="rId27"/>
    <sheet name="MECH WORKSHOPS" sheetId="96" r:id="rId28"/>
    <sheet name="ANNEXURE K" sheetId="46" r:id="rId29"/>
    <sheet name="SUSTAINABLE DEV &amp; CITY ENT" sheetId="100" state="hidden" r:id="rId30"/>
    <sheet name="HUMAN SETTLEMENTS " sheetId="86" r:id="rId31"/>
    <sheet name="DEVELOPMENT SERVICES " sheetId="84" r:id="rId32"/>
    <sheet name="TOWN PLAN &amp; EM  " sheetId="85" r:id="rId33"/>
    <sheet name="CITY ENTITIES - SAFE CITY" sheetId="87" r:id="rId34"/>
    <sheet name="dates 17 18" sheetId="47" state="hidden" r:id="rId35"/>
    <sheet name="kpa's" sheetId="48" state="hidden" r:id="rId36"/>
    <sheet name="b2b pillars " sheetId="49" state="hidden" r:id="rId37"/>
    <sheet name="cds strategies 17 18" sheetId="50" state="hidden" r:id="rId38"/>
  </sheets>
  <externalReferences>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s>
  <definedNames>
    <definedName name="_xlnm._FilterDatabase" localSheetId="8" hidden="1">CAPEX!$A$4:$T$182</definedName>
    <definedName name="_xlnm._FilterDatabase" localSheetId="12" hidden="1">'Cpital Budget_2022'!$A$1:$T$202</definedName>
    <definedName name="Approve2">'[1]Template names'!$B$102</definedName>
    <definedName name="Approve5">'[1]Template names'!$B$104</definedName>
    <definedName name="desc">'[2]Template names'!$B$30</definedName>
    <definedName name="EPMWorkbookOptions_1" hidden="1">"tUQAAB+LCAAAAAAABADtnG1vokwUhr9vsv/B+F0ZFKxtqBuKWH1WXsKLu91mQ1DHSlbBBazt8+t3QBEQ2rXWGmFJ2pSeOXM4XNxnZsQJ1Jen+az0CG3HsMzrMl4F5RI0R9bYMB+uy0t3UsEb5S+tz5+ob5b9a2hZv4SFi1ydEupnOldPjnFdnrru4grDVqtVdVWvWvYDVgMAx75zfXk0hXO9YpiOq5sjWN72Gv+9VxmdtVSiGMs04cg7p2Ix"</definedName>
    <definedName name="EPMWorkbookOptions_2" hidden="1">"S9uGpjsw4MpvjDW3dVffWJGd1+dwfbbtmVw4Xyxtwz+V6kBbtOEEongjWEUJlVtaR+S0G5Hhv+FAu990mjtL3Rk5+mK4+l1F/5jj5f9G1YTuVRMAgKEGbLgYYT+1e05W+bb6o4cOb9T2Laugg4k+c+D2L4V5WYU50ovFzBjpEZ575xrEiEeJmDcIWutUds68JhfCLGEvNnWN8RiabWMOTcfP82XXMEcn5oO85Km12sZgrJllt1x7CSkspeG1"</definedName>
    <definedName name="EPMWorkbookOptions_3" hidden="1">"rv5VpPRMXN2mI1KHC5/cjv5o2YaL8vJvxLpzom2nf9d4mM7QryvDGVIYHHcNaOv2aGqEcV712SOfjmE7buSC0tt3Am2v+mXg+3pF/VTT+L2EPklG4ESav9MYoc1SWJrHa4HWtxENHCTA6008EiDtBvt9BXsM7RagsPVBanRnMdOfRdtaQNt9buFkg5zA4aRCNsZEhahNLitNEsIK0GGNGA8viIth3TtzvFdK4L7ubO8eB+dDNBSmuMWVnuqA"</definedName>
    <definedName name="EPMWorkbookOptions_4" hidden="1">"XNb9I5juoyR/Vu9FWmJ5pYujQxwNH2hESHR5IXQgrOfQtYQG3yvTmF2XPQGVdyrz9Vu8X18K+9tFH5sKL2ixxowDorB95BWpkA8saVnp8beHVzMABJrx9i9mPI/F7DOMKzYwFkpNS/MApbZphZYFVWIOn3rqdZIkCGJ/sdbyJ9YQY1yvMi1qLMNkXa/HxhKxZ5zM+VRyh9MGyp14eB03LnDQbF7sX8f1/NVxADGxTupwa3vG5XpcLltrxqmc"</definedName>
    <definedName name="EPMWorkbookOptions_5" hidden="1">"URGrPKP0BF5j+rQsv2f92GjU629YQBI5rOUYy2RFo+Z1S8bV+xF8SEDgNbIgkySDgzogCzKpZAhANrJO5qzmgvYJnweSuZwB2jsrFs9SKDQtzQMU2lNY7oQKbeRPoR7BUKE1dOhZNF7gM7+oPh6S7Xd9BZENkRu6T/MMW5K7LKsUWAIsgshKtLc8ofsFlAAKT2edxflMeF/ZO63Tu1WlU35Re5G/aS/kuPuxnGe1r52sC/boWDrFojU9zQNq"</definedName>
    <definedName name="EPMWorkbookOptions_6" hidden="1">"mJOZExZvM3/FiwDG5ekZCnmmpXmAPEVJ+I9llBNK9DJ/Et1AjMtU0GqAALVGFae71cvLy6xr9qhweEHz7AWT6EfxtghwLfNj2wcwudFuagWWSPl4xlw8tTmjiVDWBnT/XTsa3j4X4jncFRuCTA758uDffVTyEpeIPeNkzqeYJfa2J/CnLOQc7ohdQ4yLdWMrhJqW5iFCFRVGlRBe5u6Uas3hltgISaRT9PODlrKu06OxYNXMszifmlV63EnX"</definedName>
    <definedName name="EPMWorkbookOptions_7" hidden="1">"iDnc9+ohjE8sNYA3q4qg/Lvrw1QmIB9Mzqd4B6wkn3hpmMO9rhuKcbkGxoxr9ahMaEZR6X7m9/yeT/1yLC2rEvuOvepvL+AcblUMMK6XhyIr9YR2L/OPno8o0z2cYtmkO1FY2gscYtbAHUVLvu0iaky+IYOS4MSGzlQwhQU0g9cWxI2+HzODuu0FFUxZf4SB567Z9w1eBYK06foYA+9kQ9x/Nd7cNarnDHTb0IczyEH7IYyQsH/+FIbdvHqk"</definedName>
    <definedName name="EPMWorkbookOptions_8" hidden="1">"9QeBbRO8tUQAAA=="</definedName>
    <definedName name="Head1">'[1]Template names'!$B$2</definedName>
    <definedName name="Head10">'[1]Template names'!$B$16</definedName>
    <definedName name="Head11">'[1]Template names'!$B$17</definedName>
    <definedName name="head1A">'[1]Template names'!$B$3</definedName>
    <definedName name="head1b">'[1]Template names'!$B$4</definedName>
    <definedName name="Head2">'[1]Template names'!$B$5</definedName>
    <definedName name="head27">'[1]Template names'!$B$33</definedName>
    <definedName name="Head2A">'[1]Template names'!$B$6</definedName>
    <definedName name="Head3">'[1]Template names'!$B$7</definedName>
    <definedName name="Head5">'[1]Template names'!$B$9</definedName>
    <definedName name="Head5b">'[1]Template names'!$B$11</definedName>
    <definedName name="Head6">'[1]Template names'!$B$12</definedName>
    <definedName name="Head7">'[1]Template names'!$B$13</definedName>
    <definedName name="Head8">'[1]Template names'!$B$14</definedName>
    <definedName name="Head9">'[1]Template names'!$B$15</definedName>
    <definedName name="hello" localSheetId="16">#REF!</definedName>
    <definedName name="hello" localSheetId="33">#REF!</definedName>
    <definedName name="hello" localSheetId="17">#REF!</definedName>
    <definedName name="hello" localSheetId="13">#REF!</definedName>
    <definedName name="hello" localSheetId="19">#REF!</definedName>
    <definedName name="hello">#REF!</definedName>
    <definedName name="mmmm" localSheetId="16">#REF!</definedName>
    <definedName name="mmmm" localSheetId="33">#REF!</definedName>
    <definedName name="mmmm" localSheetId="17">#REF!</definedName>
    <definedName name="mmmm" localSheetId="13">#REF!</definedName>
    <definedName name="mmmm" localSheetId="19">#REF!</definedName>
    <definedName name="mmmm">#REF!</definedName>
    <definedName name="muni">'[1]Template names'!$B$93</definedName>
    <definedName name="MyFormatRange" localSheetId="16">#REF!</definedName>
    <definedName name="MyFormatRange" localSheetId="33">#REF!</definedName>
    <definedName name="MyFormatRange" localSheetId="12">#REF!</definedName>
    <definedName name="MyFormatRange" localSheetId="31">#REF!</definedName>
    <definedName name="MyFormatRange" localSheetId="27">#REF!</definedName>
    <definedName name="MyFormatRange" localSheetId="17">#REF!</definedName>
    <definedName name="MyFormatRange" localSheetId="13">#REF!</definedName>
    <definedName name="MyFormatRange" localSheetId="25">#REF!</definedName>
    <definedName name="MyFormatRange" localSheetId="9">#REF!</definedName>
    <definedName name="MyFormatRange" localSheetId="19">#REF!</definedName>
    <definedName name="MyFormatRange">#REF!</definedName>
    <definedName name="Opex_Parent" localSheetId="16">#REF!</definedName>
    <definedName name="Opex_Parent" localSheetId="33">#REF!</definedName>
    <definedName name="Opex_Parent" localSheetId="17">#REF!</definedName>
    <definedName name="Opex_Parent" localSheetId="13">#REF!</definedName>
    <definedName name="Opex_Parent" localSheetId="19">#REF!</definedName>
    <definedName name="Opex_Parent">#REF!</definedName>
    <definedName name="_xlnm.Print_Area" localSheetId="16">ABM.!$A$1:$AG$26</definedName>
    <definedName name="_xlnm.Print_Area" localSheetId="10">'ANNEXURE F'!$A$1:$J$40</definedName>
    <definedName name="_xlnm.Print_Area" localSheetId="28">'ANNEXURE K'!$A$1:$J$40</definedName>
    <definedName name="_xlnm.Print_Area" localSheetId="11">'BACK TO BASICS  '!$A$1:$X$204</definedName>
    <definedName name="_xlnm.Print_Area" localSheetId="8">CAPEX!$A$1:$T$182</definedName>
    <definedName name="_xlnm.Print_Area" localSheetId="33">'CITY ENTITIES - SAFE CITY'!$A$1:$AG$15</definedName>
    <definedName name="_xlnm.Print_Area" localSheetId="14">'COMM SERVICES'!$A$1:$J$40</definedName>
    <definedName name="_xlnm.Print_Area" localSheetId="0">'COVER SDBIP 21 22'!$A$1:$J$40</definedName>
    <definedName name="_xlnm.Print_Area" localSheetId="12">'Cpital Budget_2022'!$A$1:$S$204</definedName>
    <definedName name="_xlnm.Print_Area" localSheetId="31">'DEVELOPMENT SERVICES '!$A$1:$AG$19</definedName>
    <definedName name="_xlnm.Print_Area" localSheetId="21">ELECTRICITY!$A$1:$AG$29</definedName>
    <definedName name="_xlnm.Print_Area" localSheetId="30">'HUMAN SETTLEMENTS '!$A$1:$AG$27</definedName>
    <definedName name="_xlnm.Print_Area" localSheetId="22">INFRASTRUCTURE!$A$1:$J$40</definedName>
    <definedName name="_xlnm.Print_Area" localSheetId="27">'MECH WORKSHOPS'!$A$1:$AI$15</definedName>
    <definedName name="_xlnm.Print_Area" localSheetId="26">PMO!$A$1:$AG$21</definedName>
    <definedName name="_xlnm.Print_Area" localSheetId="17">'PUB SAF, EMER SERV &amp; ENF.'!$A$1:$AG$29</definedName>
    <definedName name="_xlnm.Print_Area" localSheetId="18">'RECREATION &amp; FACILITIES'!$A$1:$AG$23</definedName>
    <definedName name="_xlnm.Print_Area" localSheetId="13">'REGULATD PERFORMANCE INDICATORS'!$A$1:$AA$18</definedName>
    <definedName name="_xlnm.Print_Area" localSheetId="25">ROADS!$A$1:$AE$53</definedName>
    <definedName name="_xlnm.Print_Area" localSheetId="9">'SDBIP - HIGH LEVEL SUMMARY'!$A$1:$Q$47</definedName>
    <definedName name="_xlnm.Print_Area" localSheetId="2">'STRATEGIC OBJECTIVES'!$A$1:$H$24</definedName>
    <definedName name="_xlnm.Print_Area" localSheetId="3">'TABLE OF ABBREVIATIONS'!$A$1:$B$32</definedName>
    <definedName name="_xlnm.Print_Area" localSheetId="32">'TOWN PLAN &amp; EM  '!$A$1:$AG$31</definedName>
    <definedName name="_xlnm.Print_Area" localSheetId="19">'WASTE MANAGEMENT.'!$A$1:$AG$13</definedName>
    <definedName name="_xlnm.Print_Area" localSheetId="24">'WATER &amp; SAN'!$A$1:$AG$25</definedName>
    <definedName name="_xlnm.Print_Titles" localSheetId="16">ABM.!$5:$7</definedName>
    <definedName name="_xlnm.Print_Titles" localSheetId="4">'ANNEX A'!$1:$3</definedName>
    <definedName name="_xlnm.Print_Titles" localSheetId="5">'ANNEX B'!$1:$3</definedName>
    <definedName name="_xlnm.Print_Titles" localSheetId="6">'ANNEX C'!$1:$3</definedName>
    <definedName name="_xlnm.Print_Titles" localSheetId="7">'ANNEX D'!$1:$3</definedName>
    <definedName name="_xlnm.Print_Titles" localSheetId="11">'BACK TO BASICS  '!$4:$6</definedName>
    <definedName name="_xlnm.Print_Titles" localSheetId="8">CAPEX!$4:$4</definedName>
    <definedName name="_xlnm.Print_Titles" localSheetId="33">'CITY ENTITIES - SAFE CITY'!$5:$7</definedName>
    <definedName name="_xlnm.Print_Titles" localSheetId="1">'CONTENTS PAGE'!$1:$4</definedName>
    <definedName name="_xlnm.Print_Titles" localSheetId="31">'DEVELOPMENT SERVICES '!$5:$7</definedName>
    <definedName name="_xlnm.Print_Titles" localSheetId="21">ELECTRICITY!$5:$7</definedName>
    <definedName name="_xlnm.Print_Titles" localSheetId="30">'HUMAN SETTLEMENTS '!$5:$7</definedName>
    <definedName name="_xlnm.Print_Titles" localSheetId="27">'MECH WORKSHOPS'!$5:$7</definedName>
    <definedName name="_xlnm.Print_Titles" localSheetId="26">PMO!$5:$7</definedName>
    <definedName name="_xlnm.Print_Titles" localSheetId="17">'PUB SAF, EMER SERV &amp; ENF.'!$5:$7</definedName>
    <definedName name="_xlnm.Print_Titles" localSheetId="18">'RECREATION &amp; FACILITIES'!$5:$7</definedName>
    <definedName name="_xlnm.Print_Titles" localSheetId="13">'REGULATD PERFORMANCE INDICATORS'!$4:$6</definedName>
    <definedName name="_xlnm.Print_Titles" localSheetId="25">ROADS!$5:$7</definedName>
    <definedName name="_xlnm.Print_Titles" localSheetId="9">'SDBIP - HIGH LEVEL SUMMARY'!$5:$7</definedName>
    <definedName name="_xlnm.Print_Titles" localSheetId="3">'TABLE OF ABBREVIATIONS'!$1:$2</definedName>
    <definedName name="_xlnm.Print_Titles" localSheetId="32">'TOWN PLAN &amp; EM  '!$5:$7</definedName>
    <definedName name="_xlnm.Print_Titles" localSheetId="19">'WASTE MANAGEMENT.'!$5:$7</definedName>
    <definedName name="_xlnm.Print_Titles" localSheetId="24">'WATER &amp; SAN'!$5:$7</definedName>
    <definedName name="result">'[1]Template names'!$B$35</definedName>
    <definedName name="v" localSheetId="16">#REF!</definedName>
    <definedName name="v" localSheetId="17">#REF!</definedName>
    <definedName name="v" localSheetId="13">#REF!</definedName>
    <definedName name="v" localSheetId="19">#REF!</definedName>
    <definedName name="v">#REF!</definedName>
    <definedName name="Vdesc">'[1]Template names'!$B$32</definedName>
    <definedName name="Vote">'[1]Org structure'!$A$2:$A$16</definedName>
  </definedNames>
  <calcPr calcId="162913"/>
</workbook>
</file>

<file path=xl/calcChain.xml><?xml version="1.0" encoding="utf-8"?>
<calcChain xmlns="http://schemas.openxmlformats.org/spreadsheetml/2006/main">
  <c r="AA10" i="85" l="1"/>
  <c r="Z10" i="85"/>
  <c r="Y53" i="93"/>
  <c r="Z53" i="93" s="1"/>
  <c r="R37" i="93"/>
  <c r="S37" i="93" s="1"/>
  <c r="T37" i="93" s="1"/>
  <c r="AB35" i="93"/>
  <c r="S35" i="93"/>
  <c r="S29" i="93"/>
  <c r="S23" i="93"/>
  <c r="AB21" i="93"/>
  <c r="Z21" i="93"/>
  <c r="R19" i="93"/>
  <c r="S19" i="93" s="1"/>
  <c r="T19" i="93" s="1"/>
  <c r="X17" i="93"/>
  <c r="W17" i="93"/>
  <c r="S15" i="93"/>
  <c r="T15" i="93" s="1"/>
  <c r="AB11" i="93"/>
  <c r="AA10" i="101"/>
  <c r="Z10" i="101"/>
  <c r="G10" i="101"/>
  <c r="F10" i="101"/>
  <c r="G8" i="101"/>
  <c r="F8" i="101"/>
  <c r="C8" i="101"/>
  <c r="C10" i="101" s="1"/>
  <c r="X7" i="98"/>
  <c r="W7" i="98"/>
  <c r="G7" i="98"/>
  <c r="F7" i="98"/>
  <c r="S204" i="78"/>
  <c r="R204" i="78"/>
  <c r="Q204" i="78"/>
  <c r="S157" i="78"/>
  <c r="S154" i="78"/>
  <c r="Q120" i="78"/>
  <c r="T119" i="78"/>
  <c r="Q115" i="78"/>
  <c r="Q41" i="78"/>
  <c r="T182" i="74"/>
  <c r="S182" i="74"/>
  <c r="R182" i="74"/>
  <c r="R163" i="74"/>
  <c r="N11" i="65"/>
  <c r="M11" i="65"/>
  <c r="L11" i="65"/>
  <c r="K11" i="65"/>
  <c r="J11" i="65"/>
  <c r="I11" i="65"/>
  <c r="H11" i="65"/>
  <c r="G11" i="65"/>
  <c r="F11" i="65"/>
  <c r="E11" i="65"/>
  <c r="D11" i="65"/>
  <c r="C11" i="65"/>
  <c r="B11" i="65"/>
  <c r="N10" i="65"/>
  <c r="N9" i="65"/>
  <c r="N8" i="65"/>
  <c r="N7" i="65"/>
  <c r="N6" i="65"/>
  <c r="N5" i="65"/>
  <c r="N15" i="64"/>
  <c r="M15" i="64"/>
  <c r="L15" i="64"/>
  <c r="K15" i="64"/>
  <c r="J15" i="64"/>
  <c r="I15" i="64"/>
  <c r="H15" i="64"/>
  <c r="G15" i="64"/>
  <c r="F15" i="64"/>
  <c r="E15" i="64"/>
  <c r="D15" i="64"/>
  <c r="C15" i="64"/>
  <c r="B15" i="64"/>
  <c r="N13" i="64"/>
  <c r="N12" i="64"/>
  <c r="N11" i="64"/>
  <c r="N10" i="64"/>
  <c r="N9" i="64"/>
  <c r="N8" i="64"/>
  <c r="N7" i="64"/>
  <c r="N6" i="64"/>
  <c r="N5" i="64"/>
  <c r="N4" i="64"/>
  <c r="N11" i="63"/>
  <c r="M11" i="63"/>
  <c r="L11" i="63"/>
  <c r="K11" i="63"/>
  <c r="J11" i="63"/>
  <c r="I11" i="63"/>
  <c r="H11" i="63"/>
  <c r="G11" i="63"/>
  <c r="F11" i="63"/>
  <c r="E11" i="63"/>
  <c r="D11" i="63"/>
  <c r="C11" i="63"/>
  <c r="B11" i="63"/>
  <c r="N10" i="63"/>
  <c r="N9" i="63"/>
  <c r="N8" i="63"/>
  <c r="N7" i="63"/>
  <c r="N6" i="63"/>
  <c r="N5" i="63"/>
  <c r="N21" i="62"/>
  <c r="M21" i="62"/>
  <c r="L21" i="62"/>
  <c r="K21" i="62"/>
  <c r="J21" i="62"/>
  <c r="I21" i="62"/>
  <c r="H21" i="62"/>
  <c r="G21" i="62"/>
  <c r="F21" i="62"/>
  <c r="E21" i="62"/>
  <c r="D21" i="62"/>
  <c r="C21" i="62"/>
  <c r="B21" i="62"/>
  <c r="N19" i="62"/>
  <c r="N18" i="62"/>
  <c r="N17" i="62"/>
  <c r="N16" i="62"/>
  <c r="N15" i="62"/>
  <c r="N14" i="62"/>
  <c r="N13" i="62"/>
  <c r="N12" i="62"/>
  <c r="N11" i="62"/>
  <c r="N10" i="62"/>
  <c r="N9" i="62"/>
  <c r="N8" i="62"/>
  <c r="N7" i="62"/>
  <c r="N6" i="62"/>
  <c r="N5" i="62"/>
  <c r="N4" i="62"/>
</calcChain>
</file>

<file path=xl/comments1.xml><?xml version="1.0" encoding="utf-8"?>
<comments xmlns="http://schemas.openxmlformats.org/spreadsheetml/2006/main">
  <authors>
    <author>Solly M. Khoza</author>
  </authors>
  <commentList>
    <comment ref="Q8" authorId="0" shapeId="0">
      <text>
        <r>
          <rPr>
            <b/>
            <sz val="9"/>
            <color indexed="81"/>
            <rFont val="Tahoma"/>
            <family val="2"/>
          </rPr>
          <t>NO REPORTING UNITIL YEAR END THUS MAKING IT HARD TO MINITOR</t>
        </r>
      </text>
    </comment>
  </commentList>
</comments>
</file>

<file path=xl/comments2.xml><?xml version="1.0" encoding="utf-8"?>
<comments xmlns="http://schemas.openxmlformats.org/spreadsheetml/2006/main">
  <authors>
    <author>Nkosikhona L. Zondi</author>
  </authors>
  <commentList>
    <comment ref="R14" authorId="0" shapeId="0">
      <text>
        <r>
          <rPr>
            <b/>
            <sz val="9"/>
            <color indexed="81"/>
            <rFont val="Tahoma"/>
            <family val="2"/>
          </rPr>
          <t>Nkosikhona L. Zondi:</t>
        </r>
        <r>
          <rPr>
            <sz val="9"/>
            <color indexed="81"/>
            <rFont val="Tahoma"/>
            <family val="2"/>
          </rPr>
          <t xml:space="preserve">
BSC APPROVAL </t>
        </r>
      </text>
    </comment>
    <comment ref="U14" authorId="0" shapeId="0">
      <text>
        <r>
          <rPr>
            <b/>
            <sz val="9"/>
            <color indexed="81"/>
            <rFont val="Tahoma"/>
            <family val="2"/>
          </rPr>
          <t>Nkosikhona L. Zondi:</t>
        </r>
        <r>
          <rPr>
            <sz val="9"/>
            <color indexed="81"/>
            <rFont val="Tahoma"/>
            <family val="2"/>
          </rPr>
          <t xml:space="preserve">
PHOTOS</t>
        </r>
      </text>
    </comment>
    <comment ref="V14" authorId="0" shapeId="0">
      <text>
        <r>
          <rPr>
            <b/>
            <sz val="9"/>
            <color indexed="81"/>
            <rFont val="Tahoma"/>
            <family val="2"/>
          </rPr>
          <t>Nkosikhona L. Zondi:</t>
        </r>
        <r>
          <rPr>
            <sz val="9"/>
            <color indexed="81"/>
            <rFont val="Tahoma"/>
            <family val="2"/>
          </rPr>
          <t xml:space="preserve">
PHOTOS</t>
        </r>
      </text>
    </comment>
    <comment ref="W14" authorId="0" shapeId="0">
      <text>
        <r>
          <rPr>
            <b/>
            <sz val="9"/>
            <color indexed="81"/>
            <rFont val="Tahoma"/>
            <family val="2"/>
          </rPr>
          <t>Nkosikhona L. Zondi:</t>
        </r>
        <r>
          <rPr>
            <sz val="9"/>
            <color indexed="81"/>
            <rFont val="Tahoma"/>
            <family val="2"/>
          </rPr>
          <t xml:space="preserve">
PHOTOS</t>
        </r>
      </text>
    </comment>
    <comment ref="X14" authorId="0" shapeId="0">
      <text>
        <r>
          <rPr>
            <b/>
            <sz val="9"/>
            <color indexed="81"/>
            <rFont val="Tahoma"/>
            <family val="2"/>
          </rPr>
          <t>Nkosikhona L. Zondi:</t>
        </r>
        <r>
          <rPr>
            <sz val="9"/>
            <color indexed="81"/>
            <rFont val="Tahoma"/>
            <family val="2"/>
          </rPr>
          <t xml:space="preserve">
PHOTOS</t>
        </r>
      </text>
    </comment>
    <comment ref="Y14" authorId="0" shapeId="0">
      <text>
        <r>
          <rPr>
            <b/>
            <sz val="9"/>
            <color indexed="81"/>
            <rFont val="Tahoma"/>
            <family val="2"/>
          </rPr>
          <t>Nkosikhona L. Zondi:</t>
        </r>
        <r>
          <rPr>
            <sz val="9"/>
            <color indexed="81"/>
            <rFont val="Tahoma"/>
            <family val="2"/>
          </rPr>
          <t xml:space="preserve">
PHOTOS</t>
        </r>
      </text>
    </comment>
    <comment ref="AA14" authorId="0" shapeId="0">
      <text>
        <r>
          <rPr>
            <b/>
            <sz val="9"/>
            <color indexed="81"/>
            <rFont val="Tahoma"/>
            <family val="2"/>
          </rPr>
          <t>Nkosikhona L. Zondi:</t>
        </r>
        <r>
          <rPr>
            <sz val="9"/>
            <color indexed="81"/>
            <rFont val="Tahoma"/>
            <family val="2"/>
          </rPr>
          <t xml:space="preserve">
PHOTOS</t>
        </r>
      </text>
    </comment>
    <comment ref="AD14" authorId="0" shapeId="0">
      <text>
        <r>
          <rPr>
            <b/>
            <sz val="9"/>
            <color indexed="81"/>
            <rFont val="Tahoma"/>
            <family val="2"/>
          </rPr>
          <t>Nkosikhona L. Zondi:</t>
        </r>
        <r>
          <rPr>
            <sz val="9"/>
            <color indexed="81"/>
            <rFont val="Tahoma"/>
            <family val="2"/>
          </rPr>
          <t xml:space="preserve">
COMISSIONING REPORT</t>
        </r>
      </text>
    </comment>
    <comment ref="T16" authorId="0" shapeId="0">
      <text>
        <r>
          <rPr>
            <b/>
            <sz val="9"/>
            <color indexed="81"/>
            <rFont val="Tahoma"/>
            <family val="2"/>
          </rPr>
          <t>Nkosikhona L. Zondi:</t>
        </r>
        <r>
          <rPr>
            <sz val="9"/>
            <color indexed="81"/>
            <rFont val="Tahoma"/>
            <family val="2"/>
          </rPr>
          <t xml:space="preserve">
BSC APPROVAL </t>
        </r>
      </text>
    </comment>
    <comment ref="U16" authorId="0" shapeId="0">
      <text>
        <r>
          <rPr>
            <b/>
            <sz val="9"/>
            <color indexed="81"/>
            <rFont val="Tahoma"/>
            <family val="2"/>
          </rPr>
          <t>Nkosikhona L. Zondi:</t>
        </r>
        <r>
          <rPr>
            <sz val="9"/>
            <color indexed="81"/>
            <rFont val="Tahoma"/>
            <family val="2"/>
          </rPr>
          <t xml:space="preserve">
PURCHASE ORDER</t>
        </r>
      </text>
    </comment>
    <comment ref="W16" authorId="0" shapeId="0">
      <text>
        <r>
          <rPr>
            <b/>
            <sz val="9"/>
            <color indexed="81"/>
            <rFont val="Tahoma"/>
            <family val="2"/>
          </rPr>
          <t>Nkosikhona L. Zondi:</t>
        </r>
        <r>
          <rPr>
            <sz val="9"/>
            <color indexed="81"/>
            <rFont val="Tahoma"/>
            <family val="2"/>
          </rPr>
          <t xml:space="preserve">
BSC APPROVAL </t>
        </r>
      </text>
    </comment>
    <comment ref="X16" authorId="0" shapeId="0">
      <text>
        <r>
          <rPr>
            <b/>
            <sz val="9"/>
            <color indexed="81"/>
            <rFont val="Tahoma"/>
            <family val="2"/>
          </rPr>
          <t>Nkosikhona L. Zondi:</t>
        </r>
        <r>
          <rPr>
            <sz val="9"/>
            <color indexed="81"/>
            <rFont val="Tahoma"/>
            <family val="2"/>
          </rPr>
          <t xml:space="preserve">
SITE HANDOVER DOCUMENTATION</t>
        </r>
      </text>
    </comment>
    <comment ref="Y16" authorId="0" shapeId="0">
      <text>
        <r>
          <rPr>
            <b/>
            <sz val="9"/>
            <color indexed="81"/>
            <rFont val="Tahoma"/>
            <family val="2"/>
          </rPr>
          <t>Nkosikhona L. Zondi:</t>
        </r>
        <r>
          <rPr>
            <sz val="9"/>
            <color indexed="81"/>
            <rFont val="Tahoma"/>
            <family val="2"/>
          </rPr>
          <t xml:space="preserve">
SITE HANDOVER DOCUMENTATION</t>
        </r>
      </text>
    </comment>
    <comment ref="Z16" authorId="0" shapeId="0">
      <text>
        <r>
          <rPr>
            <b/>
            <sz val="9"/>
            <color indexed="81"/>
            <rFont val="Tahoma"/>
            <family val="2"/>
          </rPr>
          <t>Nkosikhona L. Zondi:</t>
        </r>
        <r>
          <rPr>
            <sz val="9"/>
            <color indexed="81"/>
            <rFont val="Tahoma"/>
            <family val="2"/>
          </rPr>
          <t xml:space="preserve">
SITE HANDOVER DOCUMENTATION</t>
        </r>
      </text>
    </comment>
    <comment ref="AA16" authorId="0" shapeId="0">
      <text>
        <r>
          <rPr>
            <b/>
            <sz val="9"/>
            <color indexed="81"/>
            <rFont val="Tahoma"/>
            <family val="2"/>
          </rPr>
          <t>Nkosikhona L. Zondi:</t>
        </r>
        <r>
          <rPr>
            <sz val="9"/>
            <color indexed="81"/>
            <rFont val="Tahoma"/>
            <family val="2"/>
          </rPr>
          <t xml:space="preserve">
SITE HANDOVER DOCUMENTATION</t>
        </r>
      </text>
    </comment>
  </commentList>
</comments>
</file>

<file path=xl/comments3.xml><?xml version="1.0" encoding="utf-8"?>
<comments xmlns="http://schemas.openxmlformats.org/spreadsheetml/2006/main">
  <authors>
    <author>Lacil L. Pillay</author>
  </authors>
  <commentList>
    <comment ref="AF10" authorId="0" shapeId="0">
      <text>
        <r>
          <rPr>
            <b/>
            <sz val="26"/>
            <color indexed="81"/>
            <rFont val="Calibri"/>
            <family val="2"/>
            <scheme val="minor"/>
          </rPr>
          <t>IS THIS THE TARGET??</t>
        </r>
      </text>
    </comment>
  </commentList>
</comments>
</file>

<file path=xl/sharedStrings.xml><?xml version="1.0" encoding="utf-8"?>
<sst xmlns="http://schemas.openxmlformats.org/spreadsheetml/2006/main" count="11617" uniqueCount="3693">
  <si>
    <t>INDEX</t>
  </si>
  <si>
    <t>IDP REFERENCE</t>
  </si>
  <si>
    <t>SDBIP REFERENCE</t>
  </si>
  <si>
    <t>RESPONSIBLE MANAGERS</t>
  </si>
  <si>
    <t>PROGRAMME</t>
  </si>
  <si>
    <t>PROJECT</t>
  </si>
  <si>
    <t>WARD</t>
  </si>
  <si>
    <t>BASELINE / STATUS QUO</t>
  </si>
  <si>
    <t xml:space="preserve">MEASURABLE OBJECTIVE </t>
  </si>
  <si>
    <t>ANNUAL TARGET / OUTPUT</t>
  </si>
  <si>
    <t>PERFORMANCE TARGET AND PROJECTED BUDGET PER QUARTER</t>
  </si>
  <si>
    <t>MONTHLY &amp; QUARTERLY PROJECTIONS</t>
  </si>
  <si>
    <t>JULY</t>
  </si>
  <si>
    <t>AUGUST</t>
  </si>
  <si>
    <t>QUARTER 1</t>
  </si>
  <si>
    <t>OCTOBER</t>
  </si>
  <si>
    <t>NOVEMBER</t>
  </si>
  <si>
    <t>QUARTER 2</t>
  </si>
  <si>
    <t>JANUARY</t>
  </si>
  <si>
    <t xml:space="preserve">FEBRUARY </t>
  </si>
  <si>
    <t>QUARTER 3</t>
  </si>
  <si>
    <t>APRIL</t>
  </si>
  <si>
    <t xml:space="preserve">MAY </t>
  </si>
  <si>
    <t>ANNUAL BUDGET INFORMATION</t>
  </si>
  <si>
    <t>OPEX</t>
  </si>
  <si>
    <t>CAPEX</t>
  </si>
  <si>
    <t>REVENUE</t>
  </si>
  <si>
    <t>FUNDING SOURCE</t>
  </si>
  <si>
    <t>VOTE</t>
  </si>
  <si>
    <t>BUSINESS UNIT: COMMUNITY SERVICES</t>
  </si>
  <si>
    <t>BUSINESS UNIT: INFRASTRUCTURE SERVICES</t>
  </si>
  <si>
    <t>SUB UNIT: WATER &amp; SANITATION</t>
  </si>
  <si>
    <t>SUB UNIT: ROADS &amp; TRANSPORTATION</t>
  </si>
  <si>
    <t>SUB UNIT: ELECTRICITY</t>
  </si>
  <si>
    <t>SUB UNIT: HUMAN SETTLEMENTS</t>
  </si>
  <si>
    <t>MSUNDUZI MUNICIPALITY</t>
  </si>
  <si>
    <t>CONTENTS PAGE</t>
  </si>
  <si>
    <t>NO.</t>
  </si>
  <si>
    <t>DESCRIPTION</t>
  </si>
  <si>
    <t>PAGE / S</t>
  </si>
  <si>
    <t>TABLE OF ABBREVIATIONS</t>
  </si>
  <si>
    <t>ANNEXURE A: MONTHLY PROJECTION OF REVENUE BY EACH SOURCE</t>
  </si>
  <si>
    <t>ANNEXURE B: MONTHLY PROJECTION OF REVENUE COLLECTED BY EACH VOTE</t>
  </si>
  <si>
    <t>ANNEXURE C: MONTHLY PROJECTION OF OPERATIONAL EXPENDITURE BY VOTE</t>
  </si>
  <si>
    <t>ANNEXURE D: MONTHLY PROJECTION OF CAPITAL  EXPENDITURE BY VOTE</t>
  </si>
  <si>
    <t xml:space="preserve">HUMAN SETTLEMENTS </t>
  </si>
  <si>
    <t>ANNEXURE E</t>
  </si>
  <si>
    <t xml:space="preserve">NATIONAL KEY PERFORMANCE AREA </t>
  </si>
  <si>
    <t>NATIONAL KEY PERFORMANCE AREA</t>
  </si>
  <si>
    <t>REPORTING FREQUENCY (MONTHLY  /QUARTERLY)</t>
  </si>
  <si>
    <t>OUTPUT</t>
  </si>
  <si>
    <t>NORM</t>
  </si>
  <si>
    <t xml:space="preserve">ANNUAL TARGET </t>
  </si>
  <si>
    <t>ANNEXURE J</t>
  </si>
  <si>
    <t>ANNEXURE I</t>
  </si>
  <si>
    <t>.</t>
  </si>
  <si>
    <t>1 - PUTTING PEOPLE FIRST</t>
  </si>
  <si>
    <t>2 - SERVICE DELIVERY</t>
  </si>
  <si>
    <t>3 - GOOD GOVERNANCE</t>
  </si>
  <si>
    <t>4 - SOUND FINANCIAL MANAGEMENT</t>
  </si>
  <si>
    <t>5 - BUILDING CAPABLE LOCAL GOVERNMENT INSTITUTIONS</t>
  </si>
  <si>
    <t>NKPA 1 - MUNICIPAL TRANSFORMATION &amp; ORGANIZATIONAL DEVELOPMENT</t>
  </si>
  <si>
    <t>NKPA 2 - BASIC SERVICE DELIVERY</t>
  </si>
  <si>
    <t>NKPA 3 - LOCAL ECONOMIC DEVELOPMENT</t>
  </si>
  <si>
    <t xml:space="preserve">NKPA 4 - MUNICIPAL FINANCIAL VIABILITY </t>
  </si>
  <si>
    <t>NKPA 5 - GOOD GOVERNANCE &amp; PUBLIC PARTICIPATION</t>
  </si>
  <si>
    <t>NKPA 6 - CROSS CUTTING</t>
  </si>
  <si>
    <t>CDS REFERENCE</t>
  </si>
  <si>
    <t>1 - BUILDING A CAPABLE &amp; DEVELOPMENTAL MUNICIPALITY</t>
  </si>
  <si>
    <t>2 - BACK TO BASICS</t>
  </si>
  <si>
    <t>5 - GROWING THE REGIONAL ECONOMY</t>
  </si>
  <si>
    <t>E</t>
  </si>
  <si>
    <t>E2</t>
  </si>
  <si>
    <t>B</t>
  </si>
  <si>
    <t>B1</t>
  </si>
  <si>
    <t>E1</t>
  </si>
  <si>
    <t>E3</t>
  </si>
  <si>
    <t>D</t>
  </si>
  <si>
    <t>D3</t>
  </si>
  <si>
    <t>D1</t>
  </si>
  <si>
    <t>MIG</t>
  </si>
  <si>
    <t>OMC</t>
  </si>
  <si>
    <t>SMC</t>
  </si>
  <si>
    <t xml:space="preserve">IRPTN </t>
  </si>
  <si>
    <t>APTMS</t>
  </si>
  <si>
    <t>AFC</t>
  </si>
  <si>
    <t>LDV</t>
  </si>
  <si>
    <t>AQM</t>
  </si>
  <si>
    <t>PDA</t>
  </si>
  <si>
    <t>SPLUMA</t>
  </si>
  <si>
    <t>MPT</t>
  </si>
  <si>
    <t>LED</t>
  </si>
  <si>
    <t>WSDP</t>
  </si>
  <si>
    <t>EIA</t>
  </si>
  <si>
    <t>WULA</t>
  </si>
  <si>
    <t>IWA</t>
  </si>
  <si>
    <t>3 - IMPROVED INFRASTRUCTURE EFFICIENCY</t>
  </si>
  <si>
    <t>7 - CREATING A LEARNING CITY AND CITY OF LEARNING</t>
  </si>
  <si>
    <t>6 - SERVING AS A PROVINCIAL CAPITAL</t>
  </si>
  <si>
    <t>4 - FINANCIAL SUSTAINABILITY</t>
  </si>
  <si>
    <t>8 - SPATIAL EFFECTIVENESS &amp; JUSTICE</t>
  </si>
  <si>
    <t>SUB UNIT: WASTE MANAGEMENT (BUSINESS WASTE, DOMESTIC WASTE, LANDFILL &amp; RECYCLING</t>
  </si>
  <si>
    <t>SUB UNIT: RECREATION &amp; FACILITIES (SPORTS, PARKS, SERVITUDES, RECREATION, CEMETRIES, LIBRARIES, BUILDINGS &amp; FACILITIES)</t>
  </si>
  <si>
    <t>SUB UNIT: MECHANICAL WORKSHOPS</t>
  </si>
  <si>
    <t>BUSINESS UNIT: SUSTAINABLE DEVELOPMENT &amp; CITY ENTITIES</t>
  </si>
  <si>
    <t>SUB UNIT: CITY ENTITIES (SAFE CITY, TOURISM, AGRICULTURE (MARKET &amp; FORESTRY), ART GALLERY &amp; THEATRES &amp; AIRPORT)</t>
  </si>
  <si>
    <t>SUB UNIT: TOWN PLANNING &amp; ENVIRONMENTAL MANAGEMENT (TOWN PLANNING, ENVIRONMENTAL MANAGEMENT, LAND SURVEY &amp; GEVDI)</t>
  </si>
  <si>
    <t>BUSINESS UNIT: SUSTAINABLE DEVELOPMENT &amp; CITY ENTERPRISES</t>
  </si>
  <si>
    <t xml:space="preserve">MSUNDUZI MUNICIPALITY SERVICE DELIVERY BUDGET &amp; IMPLEMENTATION PLAN 2017/2018 FY
</t>
  </si>
  <si>
    <t>ANNEXURE E: REGULATED KEY PERFORMANCE INDICATORS COVER PAGE</t>
  </si>
  <si>
    <t>ANNEXURE F: ORGANISATIONAL OVERVIEW COVER PAGE</t>
  </si>
  <si>
    <t>ANNEXURE G: OFFICE OF THE CITY MANAGER OVERVIEW COVER PAGE</t>
  </si>
  <si>
    <t>ANNEXURE H: COMMUNITY SERVICES COVER PAGE</t>
  </si>
  <si>
    <t>ANNEXURE I: INFRASTRUCTURE SERVICES COVER PAGE</t>
  </si>
  <si>
    <t>ANNEXURE J: SUSTAINABLE DEVELOPMENT &amp; CITY ENTITIES COVER PAGE</t>
  </si>
  <si>
    <t>CITY ENTITIES (SAFE CITY, TOURISM, AGRICULTURE (MARKET &amp; FORESTRY), ART GALLERY &amp; THEATRES &amp; AIRPORT) REPORT</t>
  </si>
  <si>
    <t>SERVICE DELIVERY BUDGET IMPLEMENTATION PLAN 2017 / 2018 COVER PAGE</t>
  </si>
  <si>
    <t xml:space="preserve">REGULATED KEY PERFORMANCE INDICATORS </t>
  </si>
  <si>
    <t>ORGANISATIONAL OVERVIEW GRAPHICAL</t>
  </si>
  <si>
    <t xml:space="preserve">OFFICE OF THE CITY MANAGER - (OFFICE OF THE SPEAKER) </t>
  </si>
  <si>
    <t xml:space="preserve">OFFICE OF THE CITY MANAGER - (OFFICE OF THE MAYOR) </t>
  </si>
  <si>
    <t xml:space="preserve">OFFICE OF THE CITY MANAGER - (IRPTN) </t>
  </si>
  <si>
    <t xml:space="preserve">RECREATION &amp; FACILITIES (SPORTS, PARKS, SERVITUDES, RECREATION, CEMETRIES, LIBRARIES, BUILDINGS &amp; FACILITIES) </t>
  </si>
  <si>
    <t xml:space="preserve">WASTE MANAGEMENT (BUSINESS WASTE, DOMESTIC WASTE, LANDFILL &amp; RECYCLING) </t>
  </si>
  <si>
    <t xml:space="preserve">AREA BASED MANAGEMENT (ABM, HIV/AIDS &amp; HALLS) </t>
  </si>
  <si>
    <t xml:space="preserve">PUBLIC SAFETY, EMERGENCY SERVICES &amp; ENFORCEMENT (TRAFFIC, SECURITY, FIRE &amp; DISASTER) </t>
  </si>
  <si>
    <t>WATER &amp; SANITATION</t>
  </si>
  <si>
    <t>ROADS &amp; TRANSPORTATION</t>
  </si>
  <si>
    <t xml:space="preserve">ELECTRICITY </t>
  </si>
  <si>
    <t xml:space="preserve">MECHANICAL WORKSHOPS </t>
  </si>
  <si>
    <t xml:space="preserve">DEVELOPMENT SERVICES (BUSINESS DEVELOPMENT &amp; ECONOMIC DEVELOPMENT) </t>
  </si>
  <si>
    <t xml:space="preserve">TOWN PLANNING &amp; ENVIRONMENTAL MANAGEMENT (TOWN PLANNING, ENVIRONMENTAL MANAGEMENT, LAND SURVEY &amp; GEVDI) </t>
  </si>
  <si>
    <t xml:space="preserve">TOWN PLANNING &amp; ENVIRONMENTAL MANAGEMENT (BUILDING CONTROL &amp; ENVIRONMENTAL HEALTH) </t>
  </si>
  <si>
    <t>by the 31st of July 2017</t>
  </si>
  <si>
    <t>by the 31st of August 2017</t>
  </si>
  <si>
    <t>by the 30th of September 2017</t>
  </si>
  <si>
    <t>by the 31st of October 2017</t>
  </si>
  <si>
    <t>by the 30th of November 2017</t>
  </si>
  <si>
    <t>by the 31st of December 2017</t>
  </si>
  <si>
    <t>by the 31st of January 2018</t>
  </si>
  <si>
    <t>by the 28th of February 2018</t>
  </si>
  <si>
    <t>by the 31st of March 2018</t>
  </si>
  <si>
    <t>by the 30th of April 2018</t>
  </si>
  <si>
    <t>by the 31st of May 2018</t>
  </si>
  <si>
    <t>by the 30th of June 2018</t>
  </si>
  <si>
    <t>SEA</t>
  </si>
  <si>
    <t>Revenue by Vote</t>
  </si>
  <si>
    <t>Total Capital Expenditure</t>
  </si>
  <si>
    <t xml:space="preserve">BAR </t>
  </si>
  <si>
    <t>AC</t>
  </si>
  <si>
    <t>AUDIT COMMITTEE</t>
  </si>
  <si>
    <t>COGTA</t>
  </si>
  <si>
    <t>COOPERATIVE GOVERNANCE &amp; TRADITIONAL AFFAIRS</t>
  </si>
  <si>
    <t>EXCO</t>
  </si>
  <si>
    <t>EXECUTIVE COMMITTEE</t>
  </si>
  <si>
    <t>FY</t>
  </si>
  <si>
    <t>FINANCIAL YEAR</t>
  </si>
  <si>
    <t>HRD</t>
  </si>
  <si>
    <t>HUMAN RESOURCES DEVELOPMENT</t>
  </si>
  <si>
    <t>IPMS</t>
  </si>
  <si>
    <t>INDIVIDUAL PERFORMANCE MANAGEMENT SYSTEM</t>
  </si>
  <si>
    <t>ORGANIZATIONAL MANAGEMENT COMMITTEE</t>
  </si>
  <si>
    <t>OP</t>
  </si>
  <si>
    <t>OPERATIONAL PLAN</t>
  </si>
  <si>
    <t>OPMS</t>
  </si>
  <si>
    <t>ORGANIZATIONAL PERFORMANCE MANAGEMENT SYSTEM</t>
  </si>
  <si>
    <t>RMC</t>
  </si>
  <si>
    <t>RISK MANAGEMENT COMMITTEE</t>
  </si>
  <si>
    <t>SDBIP</t>
  </si>
  <si>
    <t>SERVICE DELIVERY &amp; BUDGET IMPLEMENTATION PLAN</t>
  </si>
  <si>
    <t>STRATEGIC MANAGEMENT COMMITTEE</t>
  </si>
  <si>
    <t>R THOUSAND</t>
  </si>
  <si>
    <t xml:space="preserve">JULY </t>
  </si>
  <si>
    <t>SEPTEMBER</t>
  </si>
  <si>
    <t xml:space="preserve">OCTOBER </t>
  </si>
  <si>
    <t xml:space="preserve">NOVEMBER </t>
  </si>
  <si>
    <t>DECEMBER</t>
  </si>
  <si>
    <t>FEBRUARY</t>
  </si>
  <si>
    <t xml:space="preserve">MARCH </t>
  </si>
  <si>
    <t>MAY</t>
  </si>
  <si>
    <t>JUNE</t>
  </si>
  <si>
    <t>Property rates</t>
  </si>
  <si>
    <t>Property rates - penalties &amp; collection charges</t>
  </si>
  <si>
    <t>Service charges - electricity revenue</t>
  </si>
  <si>
    <t>Service charges - water revenue</t>
  </si>
  <si>
    <t>Service charges - sanitation revenue</t>
  </si>
  <si>
    <t>Service charges - refuse revenue</t>
  </si>
  <si>
    <t>Service charges - other</t>
  </si>
  <si>
    <t>Rental of facilities and equipment</t>
  </si>
  <si>
    <t>Interest earned - external investments</t>
  </si>
  <si>
    <t>Interest earned - outstanding debtors</t>
  </si>
  <si>
    <t>Dividends received</t>
  </si>
  <si>
    <t>Fines</t>
  </si>
  <si>
    <t>Agency services</t>
  </si>
  <si>
    <t>Transfers recognized - operational</t>
  </si>
  <si>
    <t>Other revenue</t>
  </si>
  <si>
    <t>Gains on disposal of PPE</t>
  </si>
  <si>
    <t>Total Revenue (excluding capital transfers and contributions)</t>
  </si>
  <si>
    <t>City Manager</t>
  </si>
  <si>
    <t>City Finance</t>
  </si>
  <si>
    <t>Community Services and Social Equity</t>
  </si>
  <si>
    <t>Corporate Services</t>
  </si>
  <si>
    <t>Infrastructure Services</t>
  </si>
  <si>
    <t>Sustainable Development and City Enterprises</t>
  </si>
  <si>
    <t>TOTAL</t>
  </si>
  <si>
    <t>Employee related costs</t>
  </si>
  <si>
    <t>Remuneration of Councillors</t>
  </si>
  <si>
    <t>Debt impairment</t>
  </si>
  <si>
    <t>Depreciation &amp; asset impairment</t>
  </si>
  <si>
    <t>Finance charges</t>
  </si>
  <si>
    <t>Bulk purchases</t>
  </si>
  <si>
    <t>Other materials</t>
  </si>
  <si>
    <t>Contracted services</t>
  </si>
  <si>
    <t>Transfers and grants</t>
  </si>
  <si>
    <t>Other expenditure</t>
  </si>
  <si>
    <t>Loss on disposal of PPE</t>
  </si>
  <si>
    <t>Total Expenditure</t>
  </si>
  <si>
    <t>Multi-year expenditure to be appropriated</t>
  </si>
  <si>
    <t>A</t>
  </si>
  <si>
    <t>A2</t>
  </si>
  <si>
    <t>Improved access to basic services</t>
  </si>
  <si>
    <t>C</t>
  </si>
  <si>
    <t>C1</t>
  </si>
  <si>
    <t>B2</t>
  </si>
  <si>
    <t>C2</t>
  </si>
  <si>
    <t>F</t>
  </si>
  <si>
    <t>F1</t>
  </si>
  <si>
    <t>C3</t>
  </si>
  <si>
    <t>F2</t>
  </si>
  <si>
    <t>F3</t>
  </si>
  <si>
    <t>NATIONAL KEY PERFORMANCE AREAS</t>
  </si>
  <si>
    <t>OUTCOME 9 OUTPUT</t>
  </si>
  <si>
    <t>Integrated urban Development Framework</t>
  </si>
  <si>
    <t>PGDS</t>
  </si>
  <si>
    <t>Strategic Priority (Municipal Goals)</t>
  </si>
  <si>
    <t>IDP REF</t>
  </si>
  <si>
    <t>STRATEGIC OBJECTIVE</t>
  </si>
  <si>
    <t>MUNICIPAL TRANSFORMATION AND ORGANISATIONAL  DEVELOPMENT</t>
  </si>
  <si>
    <t xml:space="preserve">Implement a differential approach to Municipal Financing, planning and support. </t>
  </si>
  <si>
    <t>Governance: To enhance the capacity of the state and its citizens to work together to achieve spatial and social integration</t>
  </si>
  <si>
    <t xml:space="preserve">Human Resource Development </t>
  </si>
  <si>
    <t>Financially viable and well governed City</t>
  </si>
  <si>
    <t>A1</t>
  </si>
  <si>
    <t>Increased institutional capacity and promote transformation</t>
  </si>
  <si>
    <t>Optimised systems, procedures and processes</t>
  </si>
  <si>
    <t>A3</t>
  </si>
  <si>
    <t>Increased performance</t>
  </si>
  <si>
    <t>BASIC SERVICE DELIVERY</t>
  </si>
  <si>
    <t>Inclusion and access</t>
  </si>
  <si>
    <t>Strategic Infrastructure</t>
  </si>
  <si>
    <t xml:space="preserve">Well serviced; </t>
  </si>
  <si>
    <t>Increased Provision of Municipal Services</t>
  </si>
  <si>
    <t>An accessible and connected city;</t>
  </si>
  <si>
    <t>Improved state of Municipal Infrastructure</t>
  </si>
  <si>
    <t>Improved provision of Social Development Services</t>
  </si>
  <si>
    <t>LOCAL ECONOMIC DEVELOPMENT</t>
  </si>
  <si>
    <t>Implementation of Community works Programme and supported Cooperatives</t>
  </si>
  <si>
    <t>Growth: To harness urban dynamism for inclusive, sustainable economic growth and development</t>
  </si>
  <si>
    <t>Inclusive economic growth</t>
  </si>
  <si>
    <t>An economically prosperous city</t>
  </si>
  <si>
    <t>Reduced unemployment</t>
  </si>
  <si>
    <t>Increased economic activity</t>
  </si>
  <si>
    <t>Optimised land usage</t>
  </si>
  <si>
    <t>FINANCIAL VIABILITY AND FINANCIAL MANAGEMENT</t>
  </si>
  <si>
    <t>Improve Municipal Financial and Administrative Capability</t>
  </si>
  <si>
    <t>Governance and policy</t>
  </si>
  <si>
    <t>A Financially viable and well-governed city</t>
  </si>
  <si>
    <t>Increased revenue</t>
  </si>
  <si>
    <t>D2</t>
  </si>
  <si>
    <t>Improved expenditure and SCM</t>
  </si>
  <si>
    <t>Improved budgeting and reporting</t>
  </si>
  <si>
    <t>GOOD GOVERNANCE AND PUBLIC PARTICIPATION</t>
  </si>
  <si>
    <t>Deepen Democracy through a refines Ward Committee System</t>
  </si>
  <si>
    <t>Strengthened Governance</t>
  </si>
  <si>
    <t>Improved Customer experience &amp; Public participation</t>
  </si>
  <si>
    <t>Promote public knowledge and awareness</t>
  </si>
  <si>
    <t xml:space="preserve">CROSS CUTTING ISSUES </t>
  </si>
  <si>
    <t>One window of co-ordination</t>
  </si>
  <si>
    <t>Spatial integration: To forge new spatial forms in settlement, transport, social and economic areas.</t>
  </si>
  <si>
    <t>Spatial Equity</t>
  </si>
  <si>
    <t>A clean green city</t>
  </si>
  <si>
    <t>Improved Municipal Planning and spatial development</t>
  </si>
  <si>
    <t>Responses to Climate Change</t>
  </si>
  <si>
    <t>A Friendly, Safe City</t>
  </si>
  <si>
    <t>Improved community and environmental health and safety</t>
  </si>
  <si>
    <t>Human and Community Development</t>
  </si>
  <si>
    <t>Increased access to housing units</t>
  </si>
  <si>
    <t>Licenses and permits</t>
  </si>
  <si>
    <t xml:space="preserve">MSUNDUZI MUNICIPALITY SERVICE DELIVERY BUDGET &amp; IMPLEMENTATION PLAN 2019 / 2020 FY
</t>
  </si>
  <si>
    <t>N/A</t>
  </si>
  <si>
    <t>B2B 1</t>
  </si>
  <si>
    <t>MM / M:OTS</t>
  </si>
  <si>
    <t>(MONTHLY  /QUARTERLY)</t>
  </si>
  <si>
    <t>Number of Ward committee meetings held</t>
  </si>
  <si>
    <t>B2B 2</t>
  </si>
  <si>
    <t>Number of Ward Committee meetings held per month in the past quarter (per ward)?</t>
  </si>
  <si>
    <t>B2B 3</t>
  </si>
  <si>
    <t>Percentage attendance at ward committee meetings:</t>
  </si>
  <si>
    <t>B2B 4</t>
  </si>
  <si>
    <t>Number of ward reports submitted per ward?</t>
  </si>
  <si>
    <t>B2B 5</t>
  </si>
  <si>
    <t>Number of sectoral reports submitted per ward committee per month</t>
  </si>
  <si>
    <t>B2B 6</t>
  </si>
  <si>
    <t>Number of  community report back meetings</t>
  </si>
  <si>
    <t>B2B 7</t>
  </si>
  <si>
    <t>Number of wards where Community meetings were held (list wards)</t>
  </si>
  <si>
    <t>B2B 9</t>
  </si>
  <si>
    <t xml:space="preserve">Number of Public participation reports submitted </t>
  </si>
  <si>
    <t>B2B 10</t>
  </si>
  <si>
    <t>Is the report on public participation a standing item on Council Agenda?</t>
  </si>
  <si>
    <t>B2B 11</t>
  </si>
  <si>
    <t>No. of community protests that occurred during the quarter?</t>
  </si>
  <si>
    <t>B2B 12</t>
  </si>
  <si>
    <t>No. of protests that became violent?</t>
  </si>
  <si>
    <t>B2B 13</t>
  </si>
  <si>
    <t>List three top causes  of community protests during the quarter:</t>
  </si>
  <si>
    <t>B2B 14</t>
  </si>
  <si>
    <t>What actions has the Municipality taken to address such protests?</t>
  </si>
  <si>
    <t>B2B 15</t>
  </si>
  <si>
    <t>How many protests have been sufficiently addressed?</t>
  </si>
  <si>
    <t xml:space="preserve">E </t>
  </si>
  <si>
    <t>B2B 18</t>
  </si>
  <si>
    <t>Number of Traditional leaders participating in municipal council</t>
  </si>
  <si>
    <t>Percentage participation</t>
  </si>
  <si>
    <t>B3</t>
  </si>
  <si>
    <t>DOHS</t>
  </si>
  <si>
    <t>A/404292.BZA.A61</t>
  </si>
  <si>
    <t>ANNUAL</t>
  </si>
  <si>
    <t>BUSINESS UNIT: OFFICE OF THE CITY MANAGER - POLITICAL SUPPORT</t>
  </si>
  <si>
    <t>SUB UNIT: POLITICAL SUPPORT (OFFICE OF THE MAYOR, OFFICE OF THE SPEAKER &amp; MUNICIPAL PUBLIC ACCOUNTS)</t>
  </si>
  <si>
    <t>GM: CORPORATE SERVICES / SM: HUMAN RESOURCES</t>
  </si>
  <si>
    <t>IRPTN</t>
  </si>
  <si>
    <t>CORPORATE SERVICES</t>
  </si>
  <si>
    <t>COMMUNITY SERVICES</t>
  </si>
  <si>
    <t>WSIG</t>
  </si>
  <si>
    <t>4 - BUILDING FINANCIAL SUSTAINABILITY</t>
  </si>
  <si>
    <t>SUB UNIT: PROJECT MANAGEMENT OFFICE ( MIG PROJECTS)</t>
  </si>
  <si>
    <t xml:space="preserve">MIG:Z1:UPGR GRV RD-VULINDLELA-D2069 PH3 </t>
  </si>
  <si>
    <t>MIG:Z3:WARD 13 COMMUNITY HALL</t>
  </si>
  <si>
    <t>MIG:Z5:WARD 29 COMMUNITY HALL</t>
  </si>
  <si>
    <t>MIG:ZA:LANDFILL UPGRADE</t>
  </si>
  <si>
    <t>MIG:ZA:WOODHOUSE PEDESTRIAN BRIDGE</t>
  </si>
  <si>
    <t>MIG: Rehabilitation of Station Road Bridge</t>
  </si>
  <si>
    <t>MIG:ZA:REHAB OF SANITATION INFRASTR</t>
  </si>
  <si>
    <t>MIG:Z2:SEWER PIPES AZALEA - PH 2</t>
  </si>
  <si>
    <t>MIG:ZA:SEWER PIPES UNIT H</t>
  </si>
  <si>
    <t>MIG:Z3:SHENSTONE AMBLETON SANIT SYSTEM</t>
  </si>
  <si>
    <t>"MIG:Z2:SERV MID ERAD SOB</t>
  </si>
  <si>
    <t>Rehabilitation of Roads - France Ward 13 Edendale</t>
  </si>
  <si>
    <t>MIG:Z2:UPG GRV RD-EDN-DAMBUZA MJ SWD UPG</t>
  </si>
  <si>
    <t>MIG:Z2:UPGR GRV RD-GREATER EDN-CALUZA</t>
  </si>
  <si>
    <t>GM: INFRASTRUCTURE / SM: ELECTRICITY</t>
  </si>
  <si>
    <t>COMPUTERS</t>
  </si>
  <si>
    <t>GM: INFRASTRUCTURE / SM: WATER &amp; SANITATION</t>
  </si>
  <si>
    <t>I/504787.008</t>
  </si>
  <si>
    <t>I/504787.010</t>
  </si>
  <si>
    <t>I/504207.001</t>
  </si>
  <si>
    <t>A/504787.BZA.A61</t>
  </si>
  <si>
    <t>A/504787.ZZA.A60</t>
  </si>
  <si>
    <t>A/504787.ZAH.A52</t>
  </si>
  <si>
    <t>I/504787.015</t>
  </si>
  <si>
    <t>I/504787.023</t>
  </si>
  <si>
    <t>I/504787.009</t>
  </si>
  <si>
    <t>I/504202.003</t>
  </si>
  <si>
    <t>AUTOMATED FAIR COLLECTION</t>
  </si>
  <si>
    <t>AUTOMATED PUBLIC TRANSPORT MANAGEMENT SYSTEM</t>
  </si>
  <si>
    <t>AIR QUALITY MONITORING</t>
  </si>
  <si>
    <t>BASIC ASSESSMENT REPORT</t>
  </si>
  <si>
    <t>DEPARTMENT OF HUMAN SETTLEMENTS</t>
  </si>
  <si>
    <t>ENVIRONMENTAL IMPACT ASSESSMENT</t>
  </si>
  <si>
    <t>INTEGRATED RAPID PUBLIC TRANSPORT NETWORK</t>
  </si>
  <si>
    <t>INTERNATIONAL WATER ASSOCIATION</t>
  </si>
  <si>
    <t>LIGHT DUTY VEHICLE</t>
  </si>
  <si>
    <t>MUNICIPAL INFRASTRUCTURE GRANT</t>
  </si>
  <si>
    <t>MUNICIPAL PLANNING TRIBUNAL</t>
  </si>
  <si>
    <t>PLANNING &amp; DEVELOPMENT ACT</t>
  </si>
  <si>
    <t>STRATEGIC ENVIRONMENTAL ASSESSMENT</t>
  </si>
  <si>
    <t>SPATIAL PLANNING LAND USE MANAGEMENT ACT</t>
  </si>
  <si>
    <t>WATER SERVICES DEVELOPMENT PLAN</t>
  </si>
  <si>
    <t>WATER USAGE LICENSE AUTHORITY</t>
  </si>
  <si>
    <t>A/404185.BZA.A60</t>
  </si>
  <si>
    <t>I/404185.001</t>
  </si>
  <si>
    <t>POLITICAL SUPPORT - OFFICE OF THE SPEAKER</t>
  </si>
  <si>
    <t xml:space="preserve">B2B 8 </t>
  </si>
  <si>
    <t xml:space="preserve"> Number of Traditional Leadership participating in Council meetings</t>
  </si>
  <si>
    <t>What are the main reasons for the gazetted Traditional leaders not participating in Municipal Council Meetings</t>
  </si>
  <si>
    <t>B2B 16</t>
  </si>
  <si>
    <t>NKPA 1 - MUNICIPAL TRANSFORMATION &amp; ORGANIZATIONAL DEVELOSMENT</t>
  </si>
  <si>
    <t>State the actual number of Councillors (versus target) that underwent training:</t>
  </si>
  <si>
    <t>Target:</t>
  </si>
  <si>
    <t xml:space="preserve">Actual:  </t>
  </si>
  <si>
    <t>State the actual number of officials (versus target) that underwent training:</t>
  </si>
  <si>
    <t>If targets were not met, state reasons for under-achievement:</t>
  </si>
  <si>
    <t xml:space="preserve">OFFICE OF THE CITY MANAGER - ORGANIZATIONAL COMPLIANCE PERFORMANCE AND KNOWLEDGE MANAGEMENT </t>
  </si>
  <si>
    <t>B2B 17</t>
  </si>
  <si>
    <t>MM / M:OMM</t>
  </si>
  <si>
    <t>SDBIP quarterly progress report Submitted to Council</t>
  </si>
  <si>
    <t>Date submitted to Council (Indicate which quarterly progress has been submitted)</t>
  </si>
  <si>
    <t>Does the SDBIP accurately reflect budget implementation progress for the previous quarter?</t>
  </si>
  <si>
    <t>What challenges exists in submission of SDBIP report to Council?</t>
  </si>
  <si>
    <t>Was SDBIP progress report information audited by Internal Audit?</t>
  </si>
  <si>
    <t>Was the quarterly progress report considered by the Audit Committee/Performance Audit Committee prior to submission to Council?</t>
  </si>
  <si>
    <t>Performance Assessments conducted for each manager: (Yes/No)</t>
  </si>
  <si>
    <t>Have all Performance Agreements been signed and signed and submitted to the MEC for Local Government?</t>
  </si>
  <si>
    <t>List of Managers assessed</t>
  </si>
  <si>
    <t xml:space="preserve">Period assessed: </t>
  </si>
  <si>
    <t>Date of assessment:</t>
  </si>
  <si>
    <t>If No, state the reasons why performance assessments have not been done:</t>
  </si>
  <si>
    <t>B2B 19</t>
  </si>
  <si>
    <t>Has the municipality paid performance bonuses (list manager and amount)?</t>
  </si>
  <si>
    <t>Quarterly assessment of MM and section 56 managers   conducted (State which Quarter was conducted)</t>
  </si>
  <si>
    <t xml:space="preserve">OFFICE OF THE CITY MANAGER - COMMUNICATIONS &amp; IGR </t>
  </si>
  <si>
    <t>B2B 20</t>
  </si>
  <si>
    <t>Are IGR structures in place and functioning effectively</t>
  </si>
  <si>
    <t>Number of structures (Mayors forum, MMs forum, Speakers forum)</t>
  </si>
  <si>
    <t>Number of functional forums</t>
  </si>
  <si>
    <t>Number of meetings held per forum per quarter</t>
  </si>
  <si>
    <t>Percentage of functional IGR Structures</t>
  </si>
  <si>
    <t>Does the Municipality have a Complaint Management System</t>
  </si>
  <si>
    <t>OFFICE OF THE CITY MANAGER - INTERNAL AUDIT</t>
  </si>
  <si>
    <t>B2B 21</t>
  </si>
  <si>
    <t>MM / EXECUTIVE MANAGER: INTERNAL AUDIT</t>
  </si>
  <si>
    <t>Is there an Anti-Corruption Policy in place</t>
  </si>
  <si>
    <t>What are the main reasons for lack of adopted policy/strategy?</t>
  </si>
  <si>
    <t>Is there a risk register in place?</t>
  </si>
  <si>
    <t>Number of instances of fraud and corruption reported in the municipality in the past quarter?</t>
  </si>
  <si>
    <t>Number and list status of forensic investigations in the past quarter (initiated/conducted)?</t>
  </si>
  <si>
    <t>OFFICE OF THE CITY MANAGER - STRATEGIC PLANNING - IDP</t>
  </si>
  <si>
    <t>B2B 22</t>
  </si>
  <si>
    <t>MM / MANAGER: IDP</t>
  </si>
  <si>
    <t xml:space="preserve"> Integrated Development Plan Credibility Score </t>
  </si>
  <si>
    <t xml:space="preserve">SUSTAINABLE DEVELOPMENT &amp; CITY ENTERPRISES  </t>
  </si>
  <si>
    <t>B2B 23</t>
  </si>
  <si>
    <t>GM: ECONOMIC DEVELOSMENT / SM: HUMAN SETTLEMENTS</t>
  </si>
  <si>
    <t>Housing Backlog</t>
  </si>
  <si>
    <t>Number of new Houses built</t>
  </si>
  <si>
    <t>What are blockages challenge it terms of backlog alleviation?</t>
  </si>
  <si>
    <t>Do you have an approved Housing Sector Plan?</t>
  </si>
  <si>
    <t>Percentage of Municipal budget set aside for SMME's / Coops supported in implementing projects towards job creation</t>
  </si>
  <si>
    <t>B2B 24</t>
  </si>
  <si>
    <t>GM: COMMUNITY SERVICES / SM: COMMUNITY DEVELOPMENT</t>
  </si>
  <si>
    <t>Refuse Removal</t>
  </si>
  <si>
    <t>• Calculation : number of households provided with a refuse collection service divided by total number of households in the municipal area  X 100</t>
  </si>
  <si>
    <t>Households</t>
  </si>
  <si>
    <t>Number of Households</t>
  </si>
  <si>
    <t>Frequency of refuse removal?</t>
  </si>
  <si>
    <t>Weekly</t>
  </si>
  <si>
    <t>How many households receive other forms of refuse removal, define (rural areas)</t>
  </si>
  <si>
    <t>What are blockages and challenges in terms refuse removal?</t>
  </si>
  <si>
    <t>BUDGET &amp; TREASURY OFFICE</t>
  </si>
  <si>
    <t>B2B 25</t>
  </si>
  <si>
    <t>CFO / SM: REVENUE</t>
  </si>
  <si>
    <t>How many households registered on the indigent Register</t>
  </si>
  <si>
    <t>How regularly does the municipality update the indigent register?</t>
  </si>
  <si>
    <t>Number of beneficiaries receiving free basic water?</t>
  </si>
  <si>
    <t>Number of beneficiaries receiving free basic electricity?</t>
  </si>
  <si>
    <t>Number of beneficiaries receiving  Free Property rates</t>
  </si>
  <si>
    <t>Number of beneficiaries receiving free refuse removal?</t>
  </si>
  <si>
    <t>B2B 26</t>
  </si>
  <si>
    <t xml:space="preserve"> % spend of the Municipality's operating budget on free basic services in the past  quarter. Formula: actual spent on free basic services/allocation in terms of the equitable share formula.</t>
  </si>
  <si>
    <t>Budget:</t>
  </si>
  <si>
    <t>B2B  27</t>
  </si>
  <si>
    <t>CFO / SM: SCM</t>
  </si>
  <si>
    <t>Number of tenders above R200 000 that were awarded and the value of each?</t>
  </si>
  <si>
    <t>What was the longest length of time taken to award a bid?</t>
  </si>
  <si>
    <t>What was the total value of all tenders awarded in the past month</t>
  </si>
  <si>
    <t>How many section 36 awards were made in the past month?</t>
  </si>
  <si>
    <t>What was the total value of section 36 awards made in the past month?</t>
  </si>
  <si>
    <t>What was the reason for the delay?</t>
  </si>
  <si>
    <t>Has the issue been resolved, if not what actions have been implemented?</t>
  </si>
  <si>
    <t>Is the SCM component fully staffed and has the capacity?</t>
  </si>
  <si>
    <t>B2B 28</t>
  </si>
  <si>
    <t>CFO / SM: BUDGET &amp; TREASURY</t>
  </si>
  <si>
    <t>Percentage of the annual operating budget spent in the past quarter.  Formula : Operating Expenditure Budget ;  Formula : Actual Operating Expenditure/Budgeted Operating Expenditure × 100   The indicator measures the extent to which budgeted operating expenditure has been spent during the financial year. It assesses the effectiveness of controls over the budget.</t>
  </si>
  <si>
    <t>Allocation:</t>
  </si>
  <si>
    <t>Actual % of budget spent:</t>
  </si>
  <si>
    <t>SCM Delays</t>
  </si>
  <si>
    <t>B2B 29</t>
  </si>
  <si>
    <t>Actual Repairs and Maintenance as a % of budgeted Repairs and Maintenance expenditure Formula: (actual R&amp;M/ Budgeted R&amp;M)*100</t>
  </si>
  <si>
    <t>B2B 30</t>
  </si>
  <si>
    <t>DEBTORS MANAGEMENT -  Collection Rate Formula :  (Gross Debtors Opening Balance + Billed Revenue - Gross Debtors Closing Balance - Bad Debts Written Off)/Billed Revenue) x 100 - The Ratio indicates the collection rate; i.e. level of payments. It measures increases or decreases in Debtors relative to annual billed revenue. The indicator reflects the percentage of debtors that has been collected in relation to billed revenue.</t>
  </si>
  <si>
    <t>Reasons for under expenditure</t>
  </si>
  <si>
    <t>B2B 31</t>
  </si>
  <si>
    <t>Percentage of debtors outstanding for more than 120 days. Formula: (Debtors over 120 days/ Total debtors)*100</t>
  </si>
  <si>
    <t>Actual</t>
  </si>
  <si>
    <t>Budget</t>
  </si>
  <si>
    <t>Reasons for variation of the budget and actual</t>
  </si>
  <si>
    <t>B2B 32</t>
  </si>
  <si>
    <t>CFO / SM: FG &amp; PM</t>
  </si>
  <si>
    <t>SUSTAINABILITY -  Level of Cash Backed Conditional grants. Formula : (cash and cash equivalents-bank overdraft+short term investment (cash)+long term investment(cash))-unspent conditional grants</t>
  </si>
  <si>
    <t>What are the challenges being experienced?</t>
  </si>
  <si>
    <t>Reasons for challenges</t>
  </si>
  <si>
    <t>B2B 33</t>
  </si>
  <si>
    <t>CFO / SM: EXPENDITURE</t>
  </si>
  <si>
    <t>EXPENDITURE MANAGEMENT -Irregular, Fruitless and Wasteful and Unauthorized Expenditure / Total Operating Expenditure. Formula: (Irregular, Fruitless and Wasteful and Unauthorized Expenditure) / Total Operating Expenditure x100</t>
  </si>
  <si>
    <t>Total rand value of all grants</t>
  </si>
  <si>
    <t>Total value of Expenditure</t>
  </si>
  <si>
    <t>What is the value of the grants unspent from the previous financial year:</t>
  </si>
  <si>
    <t>Is the municipality reporting against conditional grants</t>
  </si>
  <si>
    <t>B2B 34</t>
  </si>
  <si>
    <t>Budget implementation - Capital Expenditure Budget Implementation Indicator. Formula - Actual Capital Expenditure / Budget Capital Expenditure x 100 . Indicates the extent to which the capital budget has been implemented. Indicates effectiveness of budgetary control.</t>
  </si>
  <si>
    <t>Actual CAPEX</t>
  </si>
  <si>
    <t xml:space="preserve">Budget  </t>
  </si>
  <si>
    <t>Actual OPEX</t>
  </si>
  <si>
    <t>Reasons for deviations from actual</t>
  </si>
  <si>
    <t>B2B 35</t>
  </si>
  <si>
    <t xml:space="preserve">CFO / SM: </t>
  </si>
  <si>
    <t>Percentage of Audit Queries dealt with as per the AG action plan</t>
  </si>
  <si>
    <t>What were the challenges experienced during the audit?</t>
  </si>
  <si>
    <t>Number of Audit findings:</t>
  </si>
  <si>
    <t>Additional measures in place (state action taken against fraud and corruption);</t>
  </si>
  <si>
    <t>What were the key findings:</t>
  </si>
  <si>
    <t>INFRASTRUCTURE SERVICES</t>
  </si>
  <si>
    <t>B2B 36</t>
  </si>
  <si>
    <t>GM: INFRASTRUCTURE SERVICES</t>
  </si>
  <si>
    <t>Functionality of  Rapid Response teams</t>
  </si>
  <si>
    <t>B2B 37</t>
  </si>
  <si>
    <t>Water Service Delivery Level/Backlog</t>
  </si>
  <si>
    <t>How many households received water?</t>
  </si>
  <si>
    <t xml:space="preserve">Number of Households  </t>
  </si>
  <si>
    <t>How many water stoppages  there were in the previous month?</t>
  </si>
  <si>
    <t>The average time taken to fix water stoppages?</t>
  </si>
  <si>
    <t>Number of households which had their water  restricted  in the  last quarter / month for non-payment</t>
  </si>
  <si>
    <t>How many households were connected for the first time to the water system?</t>
  </si>
  <si>
    <t>B2B 38</t>
  </si>
  <si>
    <t>List Campaigns to reduce water losses</t>
  </si>
  <si>
    <t>B2B 39</t>
  </si>
  <si>
    <t>Sanitation Delivery Level/Backlog</t>
  </si>
  <si>
    <t>B2B 40</t>
  </si>
  <si>
    <t>B2B 41</t>
  </si>
  <si>
    <t>Number of Households with access to Sanitation</t>
  </si>
  <si>
    <t>SMU Capacity</t>
  </si>
  <si>
    <t>Number of sewer spillages per quarter</t>
  </si>
  <si>
    <t>Number of unplanned water interruptions</t>
  </si>
  <si>
    <t>Average time taken to fix spillages</t>
  </si>
  <si>
    <t>B2B 42</t>
  </si>
  <si>
    <t>Electricity Provision Level/Backlog</t>
  </si>
  <si>
    <t>Number of Households  Receiving Electricity (Including Eskom Areas)</t>
  </si>
  <si>
    <t>How many households had their electricity disconnected for non-payment?</t>
  </si>
  <si>
    <t>How many households were connected for the first time to the electricity system?</t>
  </si>
  <si>
    <t>Number of Households with access to Electricity (Msunduzi Area)</t>
  </si>
  <si>
    <t>Funding</t>
  </si>
  <si>
    <t>B2B 43</t>
  </si>
  <si>
    <t>Number of unplanned interruptions (outages in the previous quarter/month)</t>
  </si>
  <si>
    <t>% of electricity losses incurred</t>
  </si>
  <si>
    <t>List Campaigns To reduce electricity losses</t>
  </si>
  <si>
    <t>Number of land-fill sites.</t>
  </si>
  <si>
    <t>Number of land-fill sites registered?</t>
  </si>
  <si>
    <t>B2B 44</t>
  </si>
  <si>
    <t>GM INFRASTRUCTURE / SM: ROADS &amp; TRANSPORTATION</t>
  </si>
  <si>
    <t>m2 of repairs to potholes on municipal tarred roads as a % of planned m2</t>
  </si>
  <si>
    <t>Total number of kms of road managed by municipality</t>
  </si>
  <si>
    <t>Does municipality have an approved maintenance plan?</t>
  </si>
  <si>
    <t>How does municipality address the issue of potholes</t>
  </si>
  <si>
    <t>Access roads built by Municipality</t>
  </si>
  <si>
    <t>New gravel roads built: Actual/Budget</t>
  </si>
  <si>
    <t>New tarred roads built: Actual/Budget</t>
  </si>
  <si>
    <t>Kms bladed: Actual/Budget</t>
  </si>
  <si>
    <t>Kms regravelled: Actual/Budget</t>
  </si>
  <si>
    <t>B2B 45</t>
  </si>
  <si>
    <t>GM INFRASTRUCTURE / SM: PMU</t>
  </si>
  <si>
    <t>Percentage of MIG Expenditure</t>
  </si>
  <si>
    <t>What are blockages and challenges in terms of MIG Expenditure?</t>
  </si>
  <si>
    <t>SMU Capacity:</t>
  </si>
  <si>
    <t>SCM Delays:</t>
  </si>
  <si>
    <t>B2B 46</t>
  </si>
  <si>
    <t>GM: CORPORATE SERVICES / SM: SOUND GOVERNANCE</t>
  </si>
  <si>
    <t>Number of Council meetings held over the past quarter/Month</t>
  </si>
  <si>
    <t>What are the main reasons for Council not meeting?</t>
  </si>
  <si>
    <t>Number of EXCO meetings held over the past quarter:</t>
  </si>
  <si>
    <t>Number of Portfolio Committee meetings held over the past quarter (List Committees):</t>
  </si>
  <si>
    <t>Reasons for EXCO and Portfolio Committee meeting not being held:</t>
  </si>
  <si>
    <t>Number of Audit Committee meetings held in the quarter?</t>
  </si>
  <si>
    <t>Number of Audit Committee reports to Council?</t>
  </si>
  <si>
    <t>Number of  MPAC meetings held over the past quarter</t>
  </si>
  <si>
    <t>What are the main reasons for MPAC not meeting?</t>
  </si>
  <si>
    <t xml:space="preserve">How many formal (minuted) meetings – to which all senior managers were invited – were held over the past month? </t>
  </si>
  <si>
    <t>How many formal (minuted) meetings were held with organised labour in the past month?</t>
  </si>
  <si>
    <t>B2B 54</t>
  </si>
  <si>
    <t>B2B 47</t>
  </si>
  <si>
    <t>SM: OFFICE OF THE CITY MANAGER / LEGAL ADVISOR (LELANI)</t>
  </si>
  <si>
    <t>Number of disciplinary cases for fraud and corruption in the past quarter?</t>
  </si>
  <si>
    <t>Number of dismissals for fraud and corruption in the past quarter?</t>
  </si>
  <si>
    <t>B2B 48</t>
  </si>
  <si>
    <t>GM: CORPORATE SERVICES MANAGER LEGAL SERVICES; JOHAN VAN DER MERWE</t>
  </si>
  <si>
    <t>How many litigation cases were  instituted by the municipality in the past month?</t>
  </si>
  <si>
    <t>How many litigation cases were  instituted against the municipality in the past month?</t>
  </si>
  <si>
    <t>B2B 49</t>
  </si>
  <si>
    <t>Number  of MM and Senior Managers reporting to the MM (section 56) filled</t>
  </si>
  <si>
    <t>B2B 50</t>
  </si>
  <si>
    <t>Number of vacant post?</t>
  </si>
  <si>
    <t>Reasons for vacancy</t>
  </si>
  <si>
    <t>Period of vacancy (provide details for each post):</t>
  </si>
  <si>
    <t>Number of permanent employees employed (provide total number of employees)</t>
  </si>
  <si>
    <t>Number approved posts</t>
  </si>
  <si>
    <t>Number filled</t>
  </si>
  <si>
    <t>Vacancy rate</t>
  </si>
  <si>
    <t>How many disciplinary cases were RESOLVED in the last month?</t>
  </si>
  <si>
    <t>How many officials are presently on suspension, and for how long?</t>
  </si>
  <si>
    <t>How many permanent employees are there employed?</t>
  </si>
  <si>
    <t>How many temporary employees are there employed?</t>
  </si>
  <si>
    <t>How many days of sick leave were taken by employees in the past month?</t>
  </si>
  <si>
    <t>B2B 51</t>
  </si>
  <si>
    <t xml:space="preserve">The percentage of a municipality’s budget actually spent on implementing its workplace skill plan. </t>
  </si>
  <si>
    <t>B2B 52</t>
  </si>
  <si>
    <t>Has PMS been cascaded to any other level of staff (provide details)?</t>
  </si>
  <si>
    <t>CITY MANAGER</t>
  </si>
  <si>
    <t>CITY DEVELOPMENT</t>
  </si>
  <si>
    <t>LEVS:ZA:EXS:NEW:TRANSPORT ASSETS</t>
  </si>
  <si>
    <t>COUNCIL FUNDING</t>
  </si>
  <si>
    <t>ADM &amp; HO</t>
  </si>
  <si>
    <t>ICT - PROJECTS</t>
  </si>
  <si>
    <t>;LEVS : ZA: TRANSPORT VEHICLES</t>
  </si>
  <si>
    <t>CITY FINANCE</t>
  </si>
  <si>
    <t>UTLTY SV -CONS BILL</t>
  </si>
  <si>
    <t>AIRCONDITIONERS</t>
  </si>
  <si>
    <t>OCCUPATIONAL HEALTH</t>
  </si>
  <si>
    <t>CAMERA</t>
  </si>
  <si>
    <t>SUPPLY CHAIN - MNGT</t>
  </si>
  <si>
    <t>CAMERAS 5th floor</t>
  </si>
  <si>
    <t>FLT MNGT TRNS &amp; PLNT</t>
  </si>
  <si>
    <t>CARPORT FOR COUNCIL VEHICLES</t>
  </si>
  <si>
    <t>ALL ZONES</t>
  </si>
  <si>
    <t>Community Halls</t>
  </si>
  <si>
    <t>Community Hall - Ward 27</t>
  </si>
  <si>
    <t>ZONE4: CENTRAL</t>
  </si>
  <si>
    <t>G M - CFO</t>
  </si>
  <si>
    <t>LOGISTIC</t>
  </si>
  <si>
    <t>DESKTOP COMPUTERS</t>
  </si>
  <si>
    <t>FILING SYSTEM</t>
  </si>
  <si>
    <t>FINANCIAL MANAGEMENT SYSTEM SAP</t>
  </si>
  <si>
    <t>FUEL MANAGEMENT SYSTEM</t>
  </si>
  <si>
    <t>OFFICE -SPEKR&amp;CH WHP</t>
  </si>
  <si>
    <t>FURNITURE</t>
  </si>
  <si>
    <t>MAYOR &amp; DEPUTY</t>
  </si>
  <si>
    <t>OFFICE - MPAC CHAIR</t>
  </si>
  <si>
    <t>New</t>
  </si>
  <si>
    <t>COMMUNICATIONS &amp; IGR</t>
  </si>
  <si>
    <t>PERSONNEL</t>
  </si>
  <si>
    <t xml:space="preserve">Furniture </t>
  </si>
  <si>
    <t>FURNITURE AND EQUIPMENT</t>
  </si>
  <si>
    <t>DEBTORS MANAGEMENT</t>
  </si>
  <si>
    <t>OFFICE FURNITURE</t>
  </si>
  <si>
    <t>IP TELEPHONES</t>
  </si>
  <si>
    <t>LAPTOP X 2</t>
  </si>
  <si>
    <t>WASTE MANAGEMENT</t>
  </si>
  <si>
    <t>LEVS ZA NEW TRANSPORT ASSETS</t>
  </si>
  <si>
    <t>SUSTAINABLE DEVELOPMENT AND CITY ENTREPRISES</t>
  </si>
  <si>
    <t>MUNICIPAL MARKET</t>
  </si>
  <si>
    <t>LEVS:AH:COLD ROOM</t>
  </si>
  <si>
    <t>CHIF AUDT EXC - MNGT</t>
  </si>
  <si>
    <t>LEVS:AH:NEW:COMPUTER EQUIPMENT</t>
  </si>
  <si>
    <t>ORG CMPLNC PRFC&amp;MNGT</t>
  </si>
  <si>
    <t>CALL CENTRE MNGT</t>
  </si>
  <si>
    <t>INFORMATION CENTRE</t>
  </si>
  <si>
    <t>ENVIRONMENTAL HEALTH</t>
  </si>
  <si>
    <t>BUILDING CONTROL</t>
  </si>
  <si>
    <t>LEVS:AH:NEW:MACHINERY &amp; EQUIPM</t>
  </si>
  <si>
    <t>PRINTING</t>
  </si>
  <si>
    <t>SINGLE YEAR</t>
  </si>
  <si>
    <t>FORWARD PLAN SERVICE</t>
  </si>
  <si>
    <t>LEVS:Z2:AIRPOLUTION MONITORING STATION</t>
  </si>
  <si>
    <t>GEVDI</t>
  </si>
  <si>
    <t>LEVS:Z2:GEVDI &amp; LMO</t>
  </si>
  <si>
    <t>ZONE2: EDENDALE</t>
  </si>
  <si>
    <t>LEVS:Z2:GEVDI LAND ACQUISITION</t>
  </si>
  <si>
    <t>AIRPORT</t>
  </si>
  <si>
    <t>LEVS:Z4:NEW FENCES</t>
  </si>
  <si>
    <t>LEVS:Z4:NEW:MACHINERY &amp; EQUIPMENT</t>
  </si>
  <si>
    <t>PUBLIC SAFETY</t>
  </si>
  <si>
    <t>LEVS:ZA:BUILD SHOOTING RANGE 3rd phase</t>
  </si>
  <si>
    <t>Zone 4:Central (Ward 24,25,26,27,33,36,37)</t>
  </si>
  <si>
    <t>LEVS:ZA:EXS:NEW:COMPUTER EQUIPMENT</t>
  </si>
  <si>
    <t>LEVS:ZA:FIBRE REPLACEM</t>
  </si>
  <si>
    <t>LEVS:ZA:LAN/WAN</t>
  </si>
  <si>
    <t>Community Services</t>
  </si>
  <si>
    <t>LEVS:ZA:NEW:MACHINERY &amp; EQUIPM</t>
  </si>
  <si>
    <t>AREA BASED MANAGEMENT</t>
  </si>
  <si>
    <t xml:space="preserve">Landfill Site </t>
  </si>
  <si>
    <t xml:space="preserve">Facilities Management </t>
  </si>
  <si>
    <t>LAND SURVEY</t>
  </si>
  <si>
    <t>LEVS:ZA:NEW:MACHINERY AND COMPUTER</t>
  </si>
  <si>
    <t>LEVS:ZA:NEW:NEW FURNITURE &amp; OFFICE EQUIP</t>
  </si>
  <si>
    <t>LEVS:ZA:NEW:TRANSPORT ASSETS</t>
  </si>
  <si>
    <t>LEVS:ZA:OUTSOURCED INFRASTRUCTURE CAP PROJECTS</t>
  </si>
  <si>
    <t>OUTSOURCED INFRASTRUCTURE CAP PROJECTS</t>
  </si>
  <si>
    <t>Cemeteries</t>
  </si>
  <si>
    <t>MIG: REHAB OF MOUNTAIN RISE CREMATORIOUM</t>
  </si>
  <si>
    <t>ZONE5: NORTHERN</t>
  </si>
  <si>
    <t>ZONE3: IMBALI</t>
  </si>
  <si>
    <t>HOUSING</t>
  </si>
  <si>
    <t>MIG:Z4:JIKA JOE CRU</t>
  </si>
  <si>
    <t>MIG:Z4:WARD 24 COMMUNITY HALL</t>
  </si>
  <si>
    <t>MIG:Z4:WARD 8 COMMUNITY HALL</t>
  </si>
  <si>
    <t>ZONE1: VULINDLELA</t>
  </si>
  <si>
    <t>MIG:Z5:WARD 38 COMMUNITY HALL</t>
  </si>
  <si>
    <t>MIG:Z5:WARD 7 COMMUNITY HALL</t>
  </si>
  <si>
    <t>NDPG: EDENDALE WALKWAY</t>
  </si>
  <si>
    <t>NDPG</t>
  </si>
  <si>
    <t>NDPG: ISF: CAMPSDRIFT DESILTING</t>
  </si>
  <si>
    <t>NDPG: OLD EDENDALE ROAD UPGRADE</t>
  </si>
  <si>
    <t>NDPG:CIVIC ZONE PHASE 1:MARKET STALLS</t>
  </si>
  <si>
    <t>Zone 2: Edendale (Ward 10,11,12,16,20,21,22,23)</t>
  </si>
  <si>
    <t>NDPG:CIVIC ZONE PHASE 1:SKY BRIDGE</t>
  </si>
  <si>
    <t>NDPG:Edendale Town Centre: Promenade 1 (Planning &amp; Design in 2017/18)</t>
  </si>
  <si>
    <t>NDPG:Edendale Town Centre: Promenade 2 (Planning &amp; Design in 2017/18)</t>
  </si>
  <si>
    <t>NDPG:Z2:Edendale Town Centre: STREAM REHABILITATION</t>
  </si>
  <si>
    <t>NEW VEHICLES</t>
  </si>
  <si>
    <t>OFFICE EQUIPMENT</t>
  </si>
  <si>
    <t>REAL_EST&amp;VAL _MNGT</t>
  </si>
  <si>
    <t>OFFICE FURNITURE, DESKS, CHAIRS</t>
  </si>
  <si>
    <t>Office Partitioning  SCM</t>
  </si>
  <si>
    <t>PABX SYSTEM</t>
  </si>
  <si>
    <t>PROJECTOR</t>
  </si>
  <si>
    <t>REFURBISH CALL CENTRE</t>
  </si>
  <si>
    <t>LEGAL SERVICES</t>
  </si>
  <si>
    <t>REVAMP 7TH FLOOR</t>
  </si>
  <si>
    <t>SECURITY CAMERAS STORES</t>
  </si>
  <si>
    <t>SECURITY FENCING STORES PHASE 2</t>
  </si>
  <si>
    <t>SELF HELP CENTRE</t>
  </si>
  <si>
    <t>TELEPHONES</t>
  </si>
  <si>
    <t>UPGRADE DEPOT CLINIC</t>
  </si>
  <si>
    <t>UPGRADE PHARMACY ROOM</t>
  </si>
  <si>
    <t>INFRASTRUCTURE</t>
  </si>
  <si>
    <t>ROADS</t>
  </si>
  <si>
    <t>Zone 3: Imbali (Ward 13,14,15,17,18,19)</t>
  </si>
  <si>
    <t>"MIG:Z3:UPG GRV RD-EDN-WARD17 (PH3 Unit 13)</t>
  </si>
  <si>
    <t>"MIG:ZA:SERV MIDBL ERAD (SOB</t>
  </si>
  <si>
    <t>LAND ACQUISITION</t>
  </si>
  <si>
    <t>MNGT SERVICES</t>
  </si>
  <si>
    <t>GENERAL - ELECTRICITY</t>
  </si>
  <si>
    <t>DISTRIBUTION</t>
  </si>
  <si>
    <t>MIG: MONITORING OF STORWATER INFILTRATION</t>
  </si>
  <si>
    <t>MIG: Rehabilitation of Roads - Vulindlela Ward 2</t>
  </si>
  <si>
    <t>MIG:SANITATION INFRASTRUCTURE FEASIBILITY STUDY</t>
  </si>
  <si>
    <t>MIG:Z1:UPGR GRV RD-VULINDLELA-WARD 8</t>
  </si>
  <si>
    <t>MIG:Z1:UPGR GRV ROADS-VULINDLELA-WARD 3</t>
  </si>
  <si>
    <t>MIG:Z1:UPGR GRV ROADS-VULINDLELA-WARD 39</t>
  </si>
  <si>
    <t>Zone 1: Vulindlela (Ward 1,2,3,4,5,6,7,8,9&amp;39)</t>
  </si>
  <si>
    <t>MIG:Z1:UPGR GRV ROADS-VULINDLELA-WARD 4</t>
  </si>
  <si>
    <t>MIG:Z1:UPGR GRV ROADS-VULINDLELA-WARD 6</t>
  </si>
  <si>
    <t>MIG:Z1:UPGR GRV ROADS-VULINDLELA-WARD 7</t>
  </si>
  <si>
    <t>MIG:Z1:UPGR GRV ROADS-VULINDLELA-WARD 9</t>
  </si>
  <si>
    <t>MIG:Z1:UPGR GRV ROADS-VUL-WARD 1</t>
  </si>
  <si>
    <t>MULTI YEAR</t>
  </si>
  <si>
    <t>MIG:Z1:UPGR GRV ROADS-VUL-WARD 5</t>
  </si>
  <si>
    <t>MIG:Z2: UPGR GRV RD- GEORGETOWN/ ESIGODINI</t>
  </si>
  <si>
    <t>MIG:Z2:ELIMIN OF CONSERVANCY TANKS-WATER</t>
  </si>
  <si>
    <t>MIG:Z2:REHAB OF ROADS IN ASHDOWN</t>
  </si>
  <si>
    <t>WATER AND SANITATION</t>
  </si>
  <si>
    <t>MIG:Z2:UPGR GRV RD-GREATER EDN-HAREWOOD</t>
  </si>
  <si>
    <t>MIG:Z2:UPGR GRV RD-GREATER EDN-SNATHING</t>
  </si>
  <si>
    <t>MIG:Z2:UPGR RD IN PEACE VALLEY-10KM</t>
  </si>
  <si>
    <t>MIG:Z2:UPGRADE OF GRAVEL ROADS - WILLOWFOUNTAIN</t>
  </si>
  <si>
    <t xml:space="preserve">MIG:Z3:UPGRADING OF GRAVEL ROADS - EDN- Roads in Unit 14 / Unit P </t>
  </si>
  <si>
    <t>MIG:ZA:BUS STOP SHELTERS</t>
  </si>
  <si>
    <t>MIG:ZA:COPESVILLE RESERVOIR</t>
  </si>
  <si>
    <t>MIG:ZA:ELIM OF CONSERV TANKS:WATER and SEWER</t>
  </si>
  <si>
    <t>ELECTRICITY</t>
  </si>
  <si>
    <t>MIG:ZA:HIGH MAST LIGHTS-VUL &amp; GREAT EDN</t>
  </si>
  <si>
    <t>MIG:ZA:NON-MOTORISED TRANSPORT INFRASTR</t>
  </si>
  <si>
    <t>MIG:ZA:REDUCTION OF NON REVENUE WATER</t>
  </si>
  <si>
    <t>NEW</t>
  </si>
  <si>
    <t>Zone 5: Northern (Ward 28,29,30,31,32,34,35&amp;38)</t>
  </si>
  <si>
    <t>TRAFFIC SIGNALS</t>
  </si>
  <si>
    <t>MSE:AH:NEW MACHINERY AND EQUIP</t>
  </si>
  <si>
    <t>LEVS:Z4 ROAD REHAB - PMS</t>
  </si>
  <si>
    <t>TRANSPORTATION</t>
  </si>
  <si>
    <t>LEVS:Z5 TRAFFIC CALMING MEASURES</t>
  </si>
  <si>
    <t>LEVS:Z4 INSTALLATION OF NEW GUARD RAILS</t>
  </si>
  <si>
    <t>MECHANICAL WORKSHOPS</t>
  </si>
  <si>
    <t>LEVS:ZA: CONCRETE CASTING YARD CHANGE ROOMS</t>
  </si>
  <si>
    <t>WWAT:ZA SANITATION PUMP STATIONS</t>
  </si>
  <si>
    <t>LEVS:ZA:TELEMETRY EQUIPMENT UPGRADE</t>
  </si>
  <si>
    <t>ALNS ZA DBSA - NETWORK 132KV REHAB PLAN</t>
  </si>
  <si>
    <t>BORROWINGS</t>
  </si>
  <si>
    <t>CBR ZA REHAB OF WATER INFRASTRUCTURE</t>
  </si>
  <si>
    <t>RESERVES</t>
  </si>
  <si>
    <t>MSE:ZA:NEW:TRANSPORT ASSETS</t>
  </si>
  <si>
    <t>PPE-COMPUTER EQUIP.-ALL OR EXCL NERSA-ACQUISITION</t>
  </si>
  <si>
    <t>ISF-WATER SECTION</t>
  </si>
  <si>
    <t>REPLACEMENT OF METERS</t>
  </si>
  <si>
    <t>THIRD PARTY</t>
  </si>
  <si>
    <t>WATR:AH:NEW:COMPUTER EQUIPMENT</t>
  </si>
  <si>
    <t>WATR:Z2:WATER PUMP STATIONS</t>
  </si>
  <si>
    <t>WATR:ZA:NEW:MACHINERY &amp; EQUIPM</t>
  </si>
  <si>
    <t>WSIG:ZA:BASIC WATER SUPPLY</t>
  </si>
  <si>
    <t>WSIG:ZA:REDUCTION OF NON REVENUE WATER</t>
  </si>
  <si>
    <t>BESSIE HEAD LIBRY</t>
  </si>
  <si>
    <t>CLSG:AH:NEW COMPUTER EQUIPMENT</t>
  </si>
  <si>
    <t>LIBRARY GRANT</t>
  </si>
  <si>
    <t>CLSG:AH:BESSIE HEAD RENOVATIONS</t>
  </si>
  <si>
    <t>CLSG:AH:NEW FURNITURE &amp; OFFICE EQUIP</t>
  </si>
  <si>
    <t>CLSG:AH:NEW MACHINERY &amp; EQUIPM</t>
  </si>
  <si>
    <t>ENERGY EFFECIENCY AND DEMAND SIDE MANAGEMENT GRANT</t>
  </si>
  <si>
    <t>2019/20 CAPITAL BUDGET</t>
  </si>
  <si>
    <t>FUNCTIONAL AREA</t>
  </si>
  <si>
    <t>FUNCTIONAL DESCRIPTION</t>
  </si>
  <si>
    <t>SUB VOTE</t>
  </si>
  <si>
    <t>PROJECT DESCRPTION</t>
  </si>
  <si>
    <t>ITEM</t>
  </si>
  <si>
    <t>FUND DESCRIPTION</t>
  </si>
  <si>
    <t>FUND</t>
  </si>
  <si>
    <t>COSTING</t>
  </si>
  <si>
    <t>REGION</t>
  </si>
  <si>
    <t>PROJECT TYPE</t>
  </si>
  <si>
    <t>Project Span</t>
  </si>
  <si>
    <t>2019/20</t>
  </si>
  <si>
    <t>2020/21</t>
  </si>
  <si>
    <t>2021/22</t>
  </si>
  <si>
    <t>Function:Planning and Development:Core Function:Corporate Wide Strategic Planning (IDPs, LEDs)</t>
  </si>
  <si>
    <t xml:space="preserve">A/104019.BZA.A12  </t>
  </si>
  <si>
    <t xml:space="preserve"> LEVS:ZA:EXS:NEW:TRANSPORT ASSETS</t>
  </si>
  <si>
    <t>RV01_LEVS</t>
  </si>
  <si>
    <t>304526</t>
  </si>
  <si>
    <t>Function:Finance and Administration:Core Function:Information Technology</t>
  </si>
  <si>
    <t>A/304526.BAH. A61</t>
  </si>
  <si>
    <t>Function:Finance and Administration:Core Function:Finance</t>
  </si>
  <si>
    <t>A/204020.BAH.A60</t>
  </si>
  <si>
    <t>304346</t>
  </si>
  <si>
    <t>Function:Finance and Administration:Core Function:Human Resources</t>
  </si>
  <si>
    <t>I/304502.001</t>
  </si>
  <si>
    <t>Function:Finance and Administration:Core Function:Supply Chain Management</t>
  </si>
  <si>
    <t>A/204051.BAH.A60</t>
  </si>
  <si>
    <t>Function:Finance and Administration:Core Function:Asset Management</t>
  </si>
  <si>
    <t>I/204160.002</t>
  </si>
  <si>
    <t>403243</t>
  </si>
  <si>
    <t>Function:Community and Social Services:Core Function:Community Halls and Facilities</t>
  </si>
  <si>
    <t>I/403243.15</t>
  </si>
  <si>
    <t>TS01_MIG</t>
  </si>
  <si>
    <t>A/202035.BAH.A52</t>
  </si>
  <si>
    <t>A/204020.BAH.A52</t>
  </si>
  <si>
    <t>A/204051.BAH.A52</t>
  </si>
  <si>
    <t>A/204160.BAH.A52</t>
  </si>
  <si>
    <t>A/204037.BAH.A52</t>
  </si>
  <si>
    <t>A/304346.BAH.A52</t>
  </si>
  <si>
    <t>I/202035.001</t>
  </si>
  <si>
    <t>I/204037.003</t>
  </si>
  <si>
    <t>Function:Executive and Council:Core Function:Mayor and Council</t>
  </si>
  <si>
    <t>A/104010.BAH.A53</t>
  </si>
  <si>
    <t>A/104013.BAH.A53</t>
  </si>
  <si>
    <t>Function:Executive and Council:Core Function:Municipal Manager, Town Secretary and Chief Executive</t>
  </si>
  <si>
    <t>A/104016.BAH.A53</t>
  </si>
  <si>
    <t>A/104509.BAH.A53</t>
  </si>
  <si>
    <t>304525</t>
  </si>
  <si>
    <t>A/304525.BAH.A60</t>
  </si>
  <si>
    <t>A/204051.BAH.A53</t>
  </si>
  <si>
    <t>A/204020.BAH.A53</t>
  </si>
  <si>
    <t>A/204023.BAH.A53</t>
  </si>
  <si>
    <t>A/204160.BAH.A53</t>
  </si>
  <si>
    <t>A/304525.BAH.A52</t>
  </si>
  <si>
    <t>A/304346.BAH.A60</t>
  </si>
  <si>
    <t>Function:Waste Management:Core Function:Solid Waste Removal</t>
  </si>
  <si>
    <t>A/404186.BZA.A61</t>
  </si>
  <si>
    <t>604745</t>
  </si>
  <si>
    <t>Function:Other:Core Function:Markets</t>
  </si>
  <si>
    <t>I/604745.002</t>
  </si>
  <si>
    <t>Function:Internal Audit:Core Function:Governance Function</t>
  </si>
  <si>
    <t>A/103036.BAH.A52</t>
  </si>
  <si>
    <t>A/104013.BAH.A52</t>
  </si>
  <si>
    <t>A/104503.BAH.A52</t>
  </si>
  <si>
    <t>A/104509.BAH.A52</t>
  </si>
  <si>
    <t>A/104528.BAH.A52</t>
  </si>
  <si>
    <t>Function:Finance and Administration:Core Function:Administrative and Corporate Support</t>
  </si>
  <si>
    <t>A/304506.BAH.A60</t>
  </si>
  <si>
    <t>A/304526.BAH.A60</t>
  </si>
  <si>
    <t>604347</t>
  </si>
  <si>
    <t>Function:Environmental Protection:Non-core Function:Pollution Control</t>
  </si>
  <si>
    <t>A/604347.BAH.A52</t>
  </si>
  <si>
    <t>604547</t>
  </si>
  <si>
    <t>Function:Planning and Development:Core Function:Town Planning, Building Regulations and Enforcement, and City Engineer</t>
  </si>
  <si>
    <t>A/604547.BAH.A52</t>
  </si>
  <si>
    <t>A/103036.BAH.A60</t>
  </si>
  <si>
    <t>A/104010.BAH.A60</t>
  </si>
  <si>
    <t>A/104013.BAH.A60</t>
  </si>
  <si>
    <t>A/104019.BAH.A60</t>
  </si>
  <si>
    <t>304506</t>
  </si>
  <si>
    <t>A/304525.BAH.A53</t>
  </si>
  <si>
    <t>A/304526.BZA.A03</t>
  </si>
  <si>
    <t>Function:Finance and Administration:Core Function:Marketing, Customer Relations, Publicity and Media Co-ordination</t>
  </si>
  <si>
    <t>Building Mainteance</t>
  </si>
  <si>
    <t>A/404102.BZA.A60</t>
  </si>
  <si>
    <t>A/604347.BAH.A60</t>
  </si>
  <si>
    <t>604549</t>
  </si>
  <si>
    <t>A/604549.BAH.A60</t>
  </si>
  <si>
    <t>I/604347.001</t>
  </si>
  <si>
    <t>604285</t>
  </si>
  <si>
    <t>I/604285.012</t>
  </si>
  <si>
    <t>UPGRADE</t>
  </si>
  <si>
    <t>I/604285.007</t>
  </si>
  <si>
    <t>604508</t>
  </si>
  <si>
    <t>Function:Other:Core Function:Air Transport</t>
  </si>
  <si>
    <t>I/604508.002</t>
  </si>
  <si>
    <t>A/604508.BZ4.A60</t>
  </si>
  <si>
    <t>Function:Road Transport:Core Function:Police Forces, Traffic and Street Parking Control</t>
  </si>
  <si>
    <t>I/404327.001</t>
  </si>
  <si>
    <t>I/304526.002</t>
  </si>
  <si>
    <t xml:space="preserve">A/101011.BZA.A12  </t>
  </si>
  <si>
    <t>I/304526.003</t>
  </si>
  <si>
    <t>A/402284.BZA.A60</t>
  </si>
  <si>
    <t>Function:Community and Social Services:Non-core Function:Population Development</t>
  </si>
  <si>
    <t>A/403553.BZA.A60</t>
  </si>
  <si>
    <t>SINGLE</t>
  </si>
  <si>
    <t>Function:Waste Management:Core Function:Solid Waste Disposal (Landfill Sites)</t>
  </si>
  <si>
    <t>A/404186.BZA.A60</t>
  </si>
  <si>
    <t>404302</t>
  </si>
  <si>
    <t>Function:Public Safety:Non-core Function:Fire Fighting and Protection</t>
  </si>
  <si>
    <t>A/404302.BZA.A60</t>
  </si>
  <si>
    <t>404328</t>
  </si>
  <si>
    <t>Function:Finance and Administration:Core Function:Security Services</t>
  </si>
  <si>
    <t>A/404328.BZA.A60</t>
  </si>
  <si>
    <t>Function:Sport and Recreation:Non-core Function:Recreational Facilities</t>
  </si>
  <si>
    <t>A/404390.BZA.A11</t>
  </si>
  <si>
    <t>604101</t>
  </si>
  <si>
    <t>A/604101.BZA.A61</t>
  </si>
  <si>
    <t>A/403553.BAH.A53</t>
  </si>
  <si>
    <t>404292</t>
  </si>
  <si>
    <t>I/403553.001</t>
  </si>
  <si>
    <t>I/404392.14</t>
  </si>
  <si>
    <t>I/403243.012</t>
  </si>
  <si>
    <t>604560</t>
  </si>
  <si>
    <t>Function:Housing:Core Function:Housing</t>
  </si>
  <si>
    <t>I/604560.002</t>
  </si>
  <si>
    <t>I/403243.010</t>
  </si>
  <si>
    <t>I/403243.011</t>
  </si>
  <si>
    <t>I/403243.013</t>
  </si>
  <si>
    <t>MIG:Z5:MADIBA COMMUNITY HALL</t>
  </si>
  <si>
    <t>I/403243.009</t>
  </si>
  <si>
    <t>I/403243.007</t>
  </si>
  <si>
    <t>I/403243.008</t>
  </si>
  <si>
    <t>404185</t>
  </si>
  <si>
    <t>TOWN PLANNING</t>
  </si>
  <si>
    <t xml:space="preserve"> I/604285.017</t>
  </si>
  <si>
    <t>TS01_NDPG</t>
  </si>
  <si>
    <t xml:space="preserve"> I/604285.016</t>
  </si>
  <si>
    <t xml:space="preserve"> I/604285.021</t>
  </si>
  <si>
    <t xml:space="preserve"> I/604285.019</t>
  </si>
  <si>
    <t xml:space="preserve"> I/604285.020</t>
  </si>
  <si>
    <t xml:space="preserve"> I/604285.002</t>
  </si>
  <si>
    <t xml:space="preserve"> I/604285.003</t>
  </si>
  <si>
    <t xml:space="preserve"> I/604285.018</t>
  </si>
  <si>
    <t>A/204160.BZA.A61</t>
  </si>
  <si>
    <t>I/304346.001</t>
  </si>
  <si>
    <t>A/202035.BAH.A53</t>
  </si>
  <si>
    <t>Function:Finance and Administration:Core Function:Property Services</t>
  </si>
  <si>
    <t>A/204240.BAH.A53</t>
  </si>
  <si>
    <t>A/204037.BAH.A53</t>
  </si>
  <si>
    <t>I/204051.001</t>
  </si>
  <si>
    <t>A/104528.BAH.A60</t>
  </si>
  <si>
    <t>RENEWAL</t>
  </si>
  <si>
    <t>I/104528.001</t>
  </si>
  <si>
    <t>304502</t>
  </si>
  <si>
    <t>Function:Finance and Administration:Core Function:Legal Services</t>
  </si>
  <si>
    <t>A/304526.BAH.A52</t>
  </si>
  <si>
    <t>I/204037.004</t>
  </si>
  <si>
    <t>I/204037.001</t>
  </si>
  <si>
    <t>I/204023.002</t>
  </si>
  <si>
    <t>A/104503.BAH.A60</t>
  </si>
  <si>
    <t>A/104509.BAH.A60</t>
  </si>
  <si>
    <t>A/304346.BAH.A53</t>
  </si>
  <si>
    <t>504787</t>
  </si>
  <si>
    <t>Function:Water Management:Core Function:Water Distribution</t>
  </si>
  <si>
    <t>I/504787.007</t>
  </si>
  <si>
    <t>504125</t>
  </si>
  <si>
    <t>Function:Road Transport:Core Function:Roads</t>
  </si>
  <si>
    <t>I/504125.025</t>
  </si>
  <si>
    <t>504202</t>
  </si>
  <si>
    <t>Function:Waste Water Management:Core Function:Sewerage</t>
  </si>
  <si>
    <t>I/504202.010</t>
  </si>
  <si>
    <t>504143</t>
  </si>
  <si>
    <t>I/504143.003</t>
  </si>
  <si>
    <t>TS01_PTIG</t>
  </si>
  <si>
    <t>504527</t>
  </si>
  <si>
    <t>A/504527.BAH.A52</t>
  </si>
  <si>
    <t>504713</t>
  </si>
  <si>
    <t>Function:Energy Sources:Core Function:Electricity</t>
  </si>
  <si>
    <t>A/504713.BZA.A60</t>
  </si>
  <si>
    <t>I/504202.012</t>
  </si>
  <si>
    <t>I/504125.047</t>
  </si>
  <si>
    <t>REHAB</t>
  </si>
  <si>
    <t>504129</t>
  </si>
  <si>
    <t>I/504125.017</t>
  </si>
  <si>
    <t>P/504202.006</t>
  </si>
  <si>
    <t>I/504125.026</t>
  </si>
  <si>
    <t>I/504125.032</t>
  </si>
  <si>
    <t>I/504125.028</t>
  </si>
  <si>
    <t>I/504125.044</t>
  </si>
  <si>
    <t>I/504125.029</t>
  </si>
  <si>
    <t>I/504125.030</t>
  </si>
  <si>
    <t>I/504125.031</t>
  </si>
  <si>
    <t>I/504125.033</t>
  </si>
  <si>
    <t>I/504125.042</t>
  </si>
  <si>
    <t>I/504125.043</t>
  </si>
  <si>
    <t>I/504125.041</t>
  </si>
  <si>
    <t>I/504787.005</t>
  </si>
  <si>
    <t>I/504125.011</t>
  </si>
  <si>
    <t>I/504202.005</t>
  </si>
  <si>
    <t>I/504125.014</t>
  </si>
  <si>
    <t>I/504125.020</t>
  </si>
  <si>
    <t>I/504125.022</t>
  </si>
  <si>
    <t>I/504125.024</t>
  </si>
  <si>
    <t>I/504125.035</t>
  </si>
  <si>
    <t>I/504125.037</t>
  </si>
  <si>
    <t>I/504202.007</t>
  </si>
  <si>
    <t>I/504125.016</t>
  </si>
  <si>
    <t>504131</t>
  </si>
  <si>
    <t>Function:Road Transport:Core Function:Public Transport</t>
  </si>
  <si>
    <t>I/504131.008</t>
  </si>
  <si>
    <t>I/504787.003</t>
  </si>
  <si>
    <t>I/504202.009</t>
  </si>
  <si>
    <t>I/504713.008</t>
  </si>
  <si>
    <t>I/504131.005</t>
  </si>
  <si>
    <t>I/504202.006</t>
  </si>
  <si>
    <t>I/504129.004</t>
  </si>
  <si>
    <t>504714</t>
  </si>
  <si>
    <t>A/504714.JZA.A60</t>
  </si>
  <si>
    <t>RV01_MSE</t>
  </si>
  <si>
    <t>I/504125.006</t>
  </si>
  <si>
    <t>I/504131.006</t>
  </si>
  <si>
    <t>I/504137.001</t>
  </si>
  <si>
    <t>A/504161.BAH.A52</t>
  </si>
  <si>
    <t>I/504162.001</t>
  </si>
  <si>
    <t>RVO1_WWAT</t>
  </si>
  <si>
    <t>I/504713.006</t>
  </si>
  <si>
    <t>BR01_ALNS</t>
  </si>
  <si>
    <t xml:space="preserve">CB01_CBR </t>
  </si>
  <si>
    <t>A/504713JZA.A61</t>
  </si>
  <si>
    <t>A/504714.JZA.A61</t>
  </si>
  <si>
    <t>I/504143.001</t>
  </si>
  <si>
    <t>A/504143.YAH.A60</t>
  </si>
  <si>
    <t>I/504125.050</t>
  </si>
  <si>
    <t>I/504143.002</t>
  </si>
  <si>
    <t>RV01_WATR</t>
  </si>
  <si>
    <t>I/504787.022</t>
  </si>
  <si>
    <t>TS01_WSIG</t>
  </si>
  <si>
    <t>Function:Community and Social Services:Core Function:Libraries and Archives</t>
  </si>
  <si>
    <t>A/404513.B4H.A52</t>
  </si>
  <si>
    <t>8000000</t>
  </si>
  <si>
    <t>TS11_CLSG</t>
  </si>
  <si>
    <t>I/404513.008</t>
  </si>
  <si>
    <t>4600000000</t>
  </si>
  <si>
    <t>A/404513.B4H.A53</t>
  </si>
  <si>
    <t>7000000</t>
  </si>
  <si>
    <t>A/404513.B4H.A60</t>
  </si>
  <si>
    <t>6000000</t>
  </si>
  <si>
    <t xml:space="preserve">Average time taken to fix outages in the system </t>
  </si>
  <si>
    <t>How many of the officials underwent training in the past month</t>
  </si>
  <si>
    <t>SERVICE DELIVERY &amp; BUDGET IMPLEMENTATION PLAN  2020/2021 FINANCIAL YEAR</t>
  </si>
  <si>
    <t>PORTFOLIO OF EVIDENCE</t>
  </si>
  <si>
    <t>PORTFOILO OF EVIDENCE</t>
  </si>
  <si>
    <t>468 X  Monthly Reports on the functioning/status of ward committees received by the Office of the Speaker from Ward Assistants before the 21st of every month by the 30th of June 2020</t>
  </si>
  <si>
    <t>3 meeting per quarter</t>
  </si>
  <si>
    <t>468 X Ward Committee meetings to be held</t>
  </si>
  <si>
    <t>50% + 1</t>
  </si>
  <si>
    <t>100% attendance of all ward committee members at ward committee meetings scheduled for the respective month</t>
  </si>
  <si>
    <t>As when required</t>
  </si>
  <si>
    <t>1 meeting per quarter</t>
  </si>
  <si>
    <t>Target cannot be planned for as it is unpredictable</t>
  </si>
  <si>
    <t>As per Gazette</t>
  </si>
  <si>
    <t>4  traditional councils in the municipal boundary</t>
  </si>
  <si>
    <t>4 Traditional Leaders participating in Council meetings</t>
  </si>
  <si>
    <t>List Reasons</t>
  </si>
  <si>
    <t>Office of the Speaker to supply figures</t>
  </si>
  <si>
    <t xml:space="preserve">Date submitted to Council </t>
  </si>
  <si>
    <t>YES</t>
  </si>
  <si>
    <t>Yes</t>
  </si>
  <si>
    <t>List number of Managers</t>
  </si>
  <si>
    <t>Individual Quarterly reviews conducted as per Approved Assessment Schedule</t>
  </si>
  <si>
    <t>Target cannot be planned</t>
  </si>
  <si>
    <t>Individual Quarterly reviews conducted as per LG : Municipal Performance Regulations</t>
  </si>
  <si>
    <t>District Mayors Forum, MM's forum and District technical forums</t>
  </si>
  <si>
    <t xml:space="preserve">Yes </t>
  </si>
  <si>
    <t>Attendance at all Structure meetings as per invites received</t>
  </si>
  <si>
    <t>Cannot plan target</t>
  </si>
  <si>
    <t>Yes or No</t>
  </si>
  <si>
    <t>Target cannot be planned for as incidence unpredictable</t>
  </si>
  <si>
    <t>Improved % of IDP credibility scores</t>
  </si>
  <si>
    <t>Insert Number Houses built</t>
  </si>
  <si>
    <t>List Challenges</t>
  </si>
  <si>
    <t>Insert Percentage of Budget and Actual amount</t>
  </si>
  <si>
    <t>120 000</t>
  </si>
  <si>
    <t>List blockages and Challenges</t>
  </si>
  <si>
    <t>3000 households earning less than R3500 per month (application based) provided with access to free basic services by the 31st of July 2019</t>
  </si>
  <si>
    <t>3000 households earning less than R3500 per month (application based) provided with access to free basic services by the 31st of August 2019</t>
  </si>
  <si>
    <t>Monthly</t>
  </si>
  <si>
    <t xml:space="preserve"> % spend of the Municipality's operating budget on free basic services in the past  quarter / month </t>
  </si>
  <si>
    <t>number of tenders awarded</t>
  </si>
  <si>
    <t>90 days turnaround time for the processing of tenders</t>
  </si>
  <si>
    <t>Total Value of tenders awarded</t>
  </si>
  <si>
    <t>Number of Section 36 awarded</t>
  </si>
  <si>
    <t xml:space="preserve">Total Value of Section 36 awards </t>
  </si>
  <si>
    <t>List Reasons for Delays</t>
  </si>
  <si>
    <t>% of debtors outstanding for more than 120 days to be calculated on a monthly basis</t>
  </si>
  <si>
    <t>To be inserted on a monthly basis</t>
  </si>
  <si>
    <t>2:1</t>
  </si>
  <si>
    <t>State Challenges if any</t>
  </si>
  <si>
    <t>List Additional measures</t>
  </si>
  <si>
    <t xml:space="preserve">• Access within 200(RDP)meters with a flow rate of 10 litres per minute and with the water quality according to SANS 241
• Municipality to provide actual annual target achieved.
• Target : 90%
• Calculation :(Total number of households in municipal area provided with basic service/total number of households in area (Census data 2011)
</t>
  </si>
  <si>
    <t xml:space="preserve">92,97% of households (due to 120 x new connections) to have access to drinking water by the 30 June 2020 </t>
  </si>
  <si>
    <t>Number of households provided with sewerage connections • Calculation :100% (Total number of households in municipal area provided with basic service/total number of households in area (Census data 2011)</t>
  </si>
  <si>
    <t xml:space="preserve">Restrict at least 80 consumers per month for non Payment </t>
  </si>
  <si>
    <t xml:space="preserve">Restrict at least 100 consumers per month for non Payment </t>
  </si>
  <si>
    <t xml:space="preserve">55,44% of households (due to 1200 x new consumers) to have access to sanitation by the 30 June 2020 </t>
  </si>
  <si>
    <t>National Treasury states that the Norm should be between 15% to 30%</t>
  </si>
  <si>
    <t>Reduced Total Water Losses to 28.3% in Wards 1 to 38 (in total) by the 30th of June 2020</t>
  </si>
  <si>
    <t xml:space="preserve">152469 have access to water by the 30 June 2020. </t>
  </si>
  <si>
    <t>90911 have access to Sanitation by the 30th June 2020.</t>
  </si>
  <si>
    <t>List Delays</t>
  </si>
  <si>
    <t>339 sewer blockages per month based on the first 3 quarters of 2018/2019.</t>
  </si>
  <si>
    <t>Attend to the number of sewer blockages reported  every month.</t>
  </si>
  <si>
    <t>140 unplanned water interruptions based on the first 3 quarters of 2018/2019.</t>
  </si>
  <si>
    <t>Attend to the number of unplanned water interruptions reported every month</t>
  </si>
  <si>
    <t>Insert number of Households</t>
  </si>
  <si>
    <t>Insert number of disconnections</t>
  </si>
  <si>
    <t>List Challenges and Blockages</t>
  </si>
  <si>
    <t>Electricity To submit numbers</t>
  </si>
  <si>
    <t>List Campaigns</t>
  </si>
  <si>
    <t>1  land-fill sites.</t>
  </si>
  <si>
    <t>1 land-fill sites registered?</t>
  </si>
  <si>
    <t>No specific targets set. Potholes are dealt with as and when recorded by members of the public and call centre reports. Team is sent to assess pothole and Repairs re done by internally or the external service provider</t>
  </si>
  <si>
    <t xml:space="preserve">19.08km = 1km - ward 5 // 1km -  ward 2 // 0.95km - ward 2 // 5.3km - ward 26 // 1km - ward 39 // 0.5km - ward 23 // 0.5km - ward 18 // 0.5km - ward 14 // 1.2km - ward 3 // 1.9km - ward 1 // 1.1km ward 9 // 0.5km - ward 12 // 1km - ward 11 // 0.7km - ward 4 // 0.5km - ward 13 // 0.5km - ward 21 // 0.3km - ward 20 // 0.63km - ward 20 </t>
  </si>
  <si>
    <t>Insert number of Council meetings</t>
  </si>
  <si>
    <t xml:space="preserve">Quorums not reached </t>
  </si>
  <si>
    <t>Insert number of EXCO meetings</t>
  </si>
  <si>
    <t xml:space="preserve">Number of Portfolio Committee </t>
  </si>
  <si>
    <t xml:space="preserve">Number of Audit Committee </t>
  </si>
  <si>
    <t>As per meetings of Audit Committee</t>
  </si>
  <si>
    <t>Number of  MPAC meetings held</t>
  </si>
  <si>
    <t>Cancellation or No Quorum</t>
  </si>
  <si>
    <t>Number of SMC and OMC meetings for the month/quarter</t>
  </si>
  <si>
    <t>As per meetings of LLF Committee</t>
  </si>
  <si>
    <t>List number of meetings</t>
  </si>
  <si>
    <t>• Critical posts vacant  – Section S54 &amp; S56 posts filled within 3quarters after post is vacant  • Critical posts filled in terms of Municipal Systems Act Regulations Calculation : % of filled S54 – S56 posts</t>
  </si>
  <si>
    <t>• Approved and funded organizational structure      Calculation :  Vacancy rate should be less than 10% of the entire staff establishment</t>
  </si>
  <si>
    <t>HR to provide figures</t>
  </si>
  <si>
    <t>SERVICE DELIVERY &amp; BUDGET IMPLEMENTATION PLAN 2020 / 2021 FINANCIAL YEAR</t>
  </si>
  <si>
    <t>SERVICE DELIVERY &amp; BUDGET IMPLEMENTATION PLAN  2021/2022</t>
  </si>
  <si>
    <t>MSUNDUZI MUNICIPALITY STRATEGIC OBJECTIVES 2021 / 2022 - KEY</t>
  </si>
  <si>
    <t>BUDGET YEAR  2021/2022</t>
  </si>
  <si>
    <t>BUDGET YEAR 2021/2022</t>
  </si>
  <si>
    <t>BUDGET YEAR 2021/2022- TOTAL</t>
  </si>
  <si>
    <t>BUDGET YEAR 2021/ 2022 - TOTAL</t>
  </si>
  <si>
    <t>BACK TO BASICS - 2021 / 2022</t>
  </si>
  <si>
    <t>SERVICE DELIVERY &amp; BUDGET IMPLEMENTATION PLAN FOR THE 2021/2022 FINANCIAL YEAR</t>
  </si>
  <si>
    <t>BACK TO BASICS INDICATORS  2021/2022 FINANCIAL YEAR</t>
  </si>
  <si>
    <t>SERVICE DELIVERY &amp; BUDGET IMPLEMENTATION PLAN FOR THE  2021/2022 FINANCIAL YEAR</t>
  </si>
  <si>
    <t>SERVICE DELIVERY &amp; BUDGET IMPLEMENTATION PLAN - COMMUNITY SERVICES INDICATORS - 2021 / 2022</t>
  </si>
  <si>
    <t>SERVICE DELIVERY &amp; BUDGET IMPLEMENTATION PLAN - INFRASTRUCTURE SERVICES INDICATORS - 2021 / 2022</t>
  </si>
  <si>
    <t>SERVICE DELIVERY &amp; BUDGET IMPLEMENTATION PLAN - BUSINESS UNIT: SUSTAINABLE DEVELOPMENT &amp; CITY ENTERPRISES INDICATORS - 2021 / 2022</t>
  </si>
  <si>
    <t>UNIT MEASURE</t>
  </si>
  <si>
    <t>INDICATOR</t>
  </si>
  <si>
    <t>Special Projects- Edendale Town Centre: NDPG</t>
  </si>
  <si>
    <t>Camps Drift Desilting Project</t>
  </si>
  <si>
    <t>Detailed designs &amp; National Treasury approval</t>
  </si>
  <si>
    <t>R17,000,000</t>
  </si>
  <si>
    <t>Old Edendale Road Upgrade</t>
  </si>
  <si>
    <t>Concept Plan &amp; National Treasury Planning Implementation approval</t>
  </si>
  <si>
    <t>R2,000,000</t>
  </si>
  <si>
    <t>I/604241.021</t>
  </si>
  <si>
    <t>Special Projects- Informal Economy Infrastructure Development: EDTEA</t>
  </si>
  <si>
    <t xml:space="preserve">Informal Economy  Infrastructure Development Project </t>
  </si>
  <si>
    <t>All</t>
  </si>
  <si>
    <t xml:space="preserve">LED Strategy &amp; EDTEA funding approval </t>
  </si>
  <si>
    <t>Progress Reports &amp; Photos, Attendance Registers</t>
  </si>
  <si>
    <t>R &amp; F 01</t>
  </si>
  <si>
    <t>Grass Cutting - Municipal Wards</t>
  </si>
  <si>
    <t>Grass cutting on verges, open spaces and parks</t>
  </si>
  <si>
    <t>10 to 38</t>
  </si>
  <si>
    <t>3 cuts in 29 wards per grass cutting season</t>
  </si>
  <si>
    <t xml:space="preserve">Grass cut once per month in 29 wards a season as per grass cutting schedule (September 2021 - May 2022) </t>
  </si>
  <si>
    <t>Grass cut once per month in 29 wards a season as per grass cutting schedule (September 2021 - May 2022) by the 31st of May 2022</t>
  </si>
  <si>
    <t>Number of Wards that have Grass cut once per month as per grass cutting schedule</t>
  </si>
  <si>
    <t>CNL</t>
  </si>
  <si>
    <t>Grass cut once per month in 29 wards a season as per grass cutting schedule (September 2021 - May 2022) by the 30th of September 2021</t>
  </si>
  <si>
    <t>Grass cut once per month in 29 wards a season as per grass cutting schedule (September 2021 - May 2022) by the 31st of October 2021</t>
  </si>
  <si>
    <t>Grass cut once per month in 29 wards a season as per grass cutting schedule (September 2021 - May 2022) by the 30th of November 2021</t>
  </si>
  <si>
    <t>Grass cut once per month in 29 wards a season as per grass cutting schedule (September 2021 - May 2022) by the 31st of December 2021</t>
  </si>
  <si>
    <t>Grass cut once per month in 29 wards a season as per grass cutting schedule (September 2021 - May 2022) by the 31st of January 2022</t>
  </si>
  <si>
    <t xml:space="preserve">Grass cut once per month in 29 wards a season as per grass cutting schedule (September 2021 - May 2022) by 28th February 2022 </t>
  </si>
  <si>
    <t>Grass cut once per month in 29 wards a season as per grass cutting schedule (September 2021 - May 2022) by the 31st of March 2022</t>
  </si>
  <si>
    <t>Grass cut once per month in 29 wards a season as per grass cutting schedule (September 2021 - May 2022) by the 30th of April 2022</t>
  </si>
  <si>
    <t xml:space="preserve">Grass cutting schedule </t>
  </si>
  <si>
    <t>R &amp; F 02</t>
  </si>
  <si>
    <t xml:space="preserve">Grass Cutting - City Entrances and Islands </t>
  </si>
  <si>
    <t xml:space="preserve">Grass cutting of city entrances and landscaping of islands </t>
  </si>
  <si>
    <t>ALL</t>
  </si>
  <si>
    <t>10 islands and 10 main entrances</t>
  </si>
  <si>
    <t xml:space="preserve">10 islands and 10 main entrances into the CBD maintained monthly as per maintenance schedule </t>
  </si>
  <si>
    <t>10 islands and 10 main entrances into the CBD maintained monthly as per maintenance schedule by the 30 June 2022</t>
  </si>
  <si>
    <t>10 islands and 10 main entrances into CBD maintained monthly as per maintenance schedule by the 30th of September 2021</t>
  </si>
  <si>
    <t>10 islands and 10 main entrances into CBD maintained monthly as per maintenance schedule by the 31st of October 2021</t>
  </si>
  <si>
    <t>10 islands and 10 main entrances into CBD maintained monthly as per maintenance schedule by the 30th of November 2021</t>
  </si>
  <si>
    <t>10 islands and 10 main entrances into CBD maintained monthly as per maintenance schedule by the 31st of December 2021</t>
  </si>
  <si>
    <t>10 islands and 10 main entrances into CBD maintained monthly as per maintenance schedule by the 31st of January 2022</t>
  </si>
  <si>
    <t>10 islands and 10 main entrances into CBD maintained monthly as per maintenance schedule by the 28th of February 2022</t>
  </si>
  <si>
    <t>10 islands and 10 main entrances into CBD maintained monthly as per maintenance schedule by the 31st of March 2022</t>
  </si>
  <si>
    <t>10 islands and 10 main entrances into CBD maintained monthly as per maintenance schedule by the 30th of April 2022</t>
  </si>
  <si>
    <t>10 islands and 10 main entrances into CBD maintained monthly as per maintenance schedule by the 31st of May 2022</t>
  </si>
  <si>
    <t>Maintenance Schedule and Monthly Report to SMC</t>
  </si>
  <si>
    <t>R &amp; F 03</t>
  </si>
  <si>
    <t>Construction of Copesville Library</t>
  </si>
  <si>
    <t>12 Libraries</t>
  </si>
  <si>
    <t xml:space="preserve">1 x Construction of Copesville Library </t>
  </si>
  <si>
    <t>1 x Construction of Copesville Library completed by June 2022</t>
  </si>
  <si>
    <t>Arts and Culture grant funding R 7 000 000; AfriSam R 3 500 000</t>
  </si>
  <si>
    <t>The approval of designs for the construction of Copesville Library by the 30th of September 2021</t>
  </si>
  <si>
    <t>Construction of the Copesville Library to commence by the 31st March 2022</t>
  </si>
  <si>
    <t>Construction of the Copesville Library to be completed by the 3oth June 2022</t>
  </si>
  <si>
    <t>Completion Certificate for the Library</t>
  </si>
  <si>
    <t>R &amp; F 04</t>
  </si>
  <si>
    <t>Purchase of equipment at Parks</t>
  </si>
  <si>
    <t>Purchase of new chain saws and brushcutters</t>
  </si>
  <si>
    <t>NIL</t>
  </si>
  <si>
    <t>4x chain saws; and 20 x brushcutters purchased and delivered</t>
  </si>
  <si>
    <t>4 x chain saws; and 20 brushcutters purchased and delivered by 31 August 2021</t>
  </si>
  <si>
    <t>Delivery Note and Invoice</t>
  </si>
  <si>
    <t xml:space="preserve">N/A
</t>
  </si>
  <si>
    <t>Purchase of vehicles and machinery at Parks</t>
  </si>
  <si>
    <t>Purchase new vehicles and machinery</t>
  </si>
  <si>
    <t>4 x slasher mowers purchased and delivered by 31 August 2021</t>
  </si>
  <si>
    <t xml:space="preserve">Vehicles registered with Assets, Delivery Note and Invoice </t>
  </si>
  <si>
    <t>4 - IMPROVED INFRASTRUCTURE EFFICIENCY</t>
  </si>
  <si>
    <t>R &amp; F 07</t>
  </si>
  <si>
    <t xml:space="preserve">Completion Certificate </t>
  </si>
  <si>
    <t>UNIT OF MEASURE</t>
  </si>
  <si>
    <t>Gravel Roads</t>
  </si>
  <si>
    <t>R&amp;T 24</t>
  </si>
  <si>
    <t>1-39</t>
  </si>
  <si>
    <t>Detoriorated Road Infrastructure</t>
  </si>
  <si>
    <t>Unsafe class 4 to 6 roads</t>
  </si>
  <si>
    <t xml:space="preserve">Lack of new roads to cater for the growth of the City </t>
  </si>
  <si>
    <t>Finalised Detailed design for Eastern ring Road</t>
  </si>
  <si>
    <t>Stream erosion affecting residential properties</t>
  </si>
  <si>
    <t>Old computers</t>
  </si>
  <si>
    <t>Lack of ablution facilities in taxi ranks (Queen, Pine and Upper Church Street)</t>
  </si>
  <si>
    <t>3 - IMPROVING INFRASTRUCTURE EFFICIENCY</t>
  </si>
  <si>
    <t>ELEC 01</t>
  </si>
  <si>
    <t>Faulty / Defective Meter Replacement</t>
  </si>
  <si>
    <t>1, 2, 3,4, 13,18, 23, 25, 26, 27, 28, 29, 30, 31, 32, 33, 34, 35, 36, 37, 38</t>
  </si>
  <si>
    <t xml:space="preserve">100% of faulty / defective electricity meters replaced as per technical exception table </t>
  </si>
  <si>
    <t>100% of faulty / defective electricity meters replaced as per technical exception table by the 30th of June 2022</t>
  </si>
  <si>
    <t xml:space="preserve">Schedule of Meter Replacement </t>
  </si>
  <si>
    <t>B 1</t>
  </si>
  <si>
    <t>2- BACK TO BASICS</t>
  </si>
  <si>
    <t>ELEC 02</t>
  </si>
  <si>
    <t>Public Lighting</t>
  </si>
  <si>
    <t>High Masts Lights Installation</t>
  </si>
  <si>
    <t>Various</t>
  </si>
  <si>
    <t>20 High Masts Lights</t>
  </si>
  <si>
    <t xml:space="preserve">20 x high masts lights erected and commissioned </t>
  </si>
  <si>
    <t>Purchase Order, Progress reports, Close-out report and Delivery notes</t>
  </si>
  <si>
    <t>ELEC 03</t>
  </si>
  <si>
    <t>NETWORK 132Kv REHABILITATION PLAN</t>
  </si>
  <si>
    <t>PURCHASE OF 11KV CAPITAL EQUIPMENT</t>
  </si>
  <si>
    <t xml:space="preserve">104 x 11kV equipment purchased and delivered </t>
  </si>
  <si>
    <t>Delivery of 15 x 11kV Capital Equipment by the 31st of January 2022</t>
  </si>
  <si>
    <t>Delivery of 45 x 11kV Capital Equipment by the 28th of February 2022</t>
  </si>
  <si>
    <t>Delivery of 65 x 11kV Capital Equipment by the 31st of March 2021</t>
  </si>
  <si>
    <t>Delivery of 85 x 11kV Capital Equipment by the 30th of April 2022</t>
  </si>
  <si>
    <t xml:space="preserve">Purchase orders, invoices and delivery notes </t>
  </si>
  <si>
    <t>ELEC 04</t>
  </si>
  <si>
    <t>IMPROVING INFRSTRUCTURE EFFICIENCY</t>
  </si>
  <si>
    <t>ELEC 05</t>
  </si>
  <si>
    <t>HILTON 33KV NETWORK UPGRADE</t>
  </si>
  <si>
    <t>INTALLATION OF 33KV INFRASTRUCTURE</t>
  </si>
  <si>
    <t>HILTON</t>
  </si>
  <si>
    <t>2x 13 MVA (12KM) Circuit with 95MM 3/C Cable</t>
  </si>
  <si>
    <t>I/504713.015</t>
  </si>
  <si>
    <t>ELEC 06</t>
  </si>
  <si>
    <t>ELEC 07</t>
  </si>
  <si>
    <t>ELEC 09</t>
  </si>
  <si>
    <t>NETWORK 132kV REHABILITATION PLAN</t>
  </si>
  <si>
    <t>UPGRADE OF MASON'S PRIMARY SUBSTATION &amp; LAYING OF APPROXIMATELY 26KM OF 630MM 1/C CABLES</t>
  </si>
  <si>
    <t>ELEC 10</t>
  </si>
  <si>
    <t>ELEC 11</t>
  </si>
  <si>
    <t>BACK TO BASICS</t>
  </si>
  <si>
    <t>NKPA 2 - BASIC SERVICE DELIVERY-INEP</t>
  </si>
  <si>
    <t>ELECTRIFICATION OF RURAL AREAS, FORMAL AND INFORMAL SETTLEMENTS</t>
  </si>
  <si>
    <t>ELECTRIFICATION OF SWAPO INFORMAL SETTLEMENTS-INFILLS</t>
  </si>
  <si>
    <t>ELECTRIFICATION OF THEMBALIHLE INFORMAL SETTLEMENTS</t>
  </si>
  <si>
    <t>ELECTRIFICATION OF EZINKETHENI INFORMAL SETTLEMENTS-INFILLS</t>
  </si>
  <si>
    <t>ELECTRIFICATION OF SWEETWATERS RURAL SETTLEMENTS-INFILLS</t>
  </si>
  <si>
    <t>ELECTRIFICATION OF ZAMOKUHLE INFORMAL SETTLEMENTS</t>
  </si>
  <si>
    <t>SERVICE DELIVERY &amp; BUDGET IMPLEMENTATION PLAN FOR THE  2020/2021 FINANCIAL YEAR</t>
  </si>
  <si>
    <t>R&amp;T 01</t>
  </si>
  <si>
    <t>UPGRADING OF ROADS INTO BLACK TOP</t>
  </si>
  <si>
    <t xml:space="preserve">MIG:Z2:UPG GRV RD-EDN-DAMBUZA MJ SWD UPG </t>
  </si>
  <si>
    <t>Completed detailed design of Dambuza Main Road Ward 22</t>
  </si>
  <si>
    <t>Design report</t>
  </si>
  <si>
    <t xml:space="preserve">N/A </t>
  </si>
  <si>
    <t>R&amp;T 02</t>
  </si>
  <si>
    <t xml:space="preserve">MIG:Z1:UPGR GRV ROADS-VULINDLELA-WARD 4 </t>
  </si>
  <si>
    <t>Monthly progress reports</t>
  </si>
  <si>
    <t>R&amp;T 03</t>
  </si>
  <si>
    <t xml:space="preserve">MIG:Z1:UPGR GRV ROADS-VULINDLELA-WARD 6              (Thokozani) </t>
  </si>
  <si>
    <t>Construction of 1.5 km road in Vulindlela Ward 6 from gravel to conrete and asphalt surface with kerb &amp; channel and associated stormwater.</t>
  </si>
  <si>
    <t>Practical completion certificate</t>
  </si>
  <si>
    <t>R&amp;T 04</t>
  </si>
  <si>
    <t>MIG:Z1:UPGR GRV ROADS-VULINDLELA-WARD 8</t>
  </si>
  <si>
    <t>R&amp;T 05</t>
  </si>
  <si>
    <t>R&amp;T 06</t>
  </si>
  <si>
    <t xml:space="preserve">Construction of 200m of Mabane Causeway in Vulindlela ward 2 completed </t>
  </si>
  <si>
    <t>R&amp;T 07</t>
  </si>
  <si>
    <t xml:space="preserve">MIG:Z1:UPGR GRV ROADS-VULINDLELA-WARD 3 </t>
  </si>
  <si>
    <t>Completed detailed design and road bed preperation Baleni Main Road Ward 3</t>
  </si>
  <si>
    <t>R&amp;T08</t>
  </si>
  <si>
    <t xml:space="preserve">MIG:Z3:UPGRADING OF GRAVEL ROADS - EDN- Roads in Unit 14/ WARD 18  </t>
  </si>
  <si>
    <t xml:space="preserve">Construction of  1.5 km road Mkhize Road in Edendale Unit 14/ Ward 18 from gravel to concrete surface with associated stormwater completed </t>
  </si>
  <si>
    <t>R&amp;T 09</t>
  </si>
  <si>
    <t xml:space="preserve">MIG:Z2:UPGRADE OF GRAVEL ROADS - WILLOWFOUNTAIN </t>
  </si>
  <si>
    <t xml:space="preserve">Construction of 0.50 km road in Willowfountain Road from gravel to concrete surface with associated stormwater completed </t>
  </si>
  <si>
    <t>R&amp;T 11</t>
  </si>
  <si>
    <t xml:space="preserve">MIG:Z2: UPGR GRV RD- GEORGETOWN / ESIGODINI </t>
  </si>
  <si>
    <t>R&amp;T 12</t>
  </si>
  <si>
    <t>Construction of 3.2 km road in Vulindlela Ward 7 from gravel to base layer with kerb &amp; channel</t>
  </si>
  <si>
    <t>R&amp;T 13</t>
  </si>
  <si>
    <t xml:space="preserve">MIG:Z2:UPGR GRV RD-GREATER EDN-CALUZA </t>
  </si>
  <si>
    <t>n/a</t>
  </si>
  <si>
    <t>R&amp;T 14</t>
  </si>
  <si>
    <t xml:space="preserve">MIG:Z1:UPGR GRV ROADS-VULINDLELA-WARD 39 </t>
  </si>
  <si>
    <t>Construction of 1 km length of Masoyi Road in Vulindlela Ward 39, from gravel to asphalt surface with associated stormwater.</t>
  </si>
  <si>
    <t>R&amp;T 15</t>
  </si>
  <si>
    <t>CNL - ROAD REHABILITATION - PMS</t>
  </si>
  <si>
    <t>R&amp;T 16</t>
  </si>
  <si>
    <t xml:space="preserve">Infrastructure Implementation </t>
  </si>
  <si>
    <t>70% (layerworks and earthworks)</t>
  </si>
  <si>
    <t xml:space="preserve">30% of Work Package 2 completed (Construction of earthworks, layerworks, surfacing and ancilliary works for road widening in Moses Mabhida Road between km 6.5 to km 7.5)   </t>
  </si>
  <si>
    <t>R&amp;T 17</t>
  </si>
  <si>
    <t>90% (layerworks and earthworks)</t>
  </si>
  <si>
    <t>R&amp;T 18</t>
  </si>
  <si>
    <t>ROAD SAFETY</t>
  </si>
  <si>
    <t xml:space="preserve">Construction of 40 traffic calming measures       </t>
  </si>
  <si>
    <t xml:space="preserve">40 traffic calming measures installed in various sites as per approved traffic calming implementation Schedule </t>
  </si>
  <si>
    <t>Practical Completion certificate</t>
  </si>
  <si>
    <t>R&amp;T 19</t>
  </si>
  <si>
    <t>NEW ROAD LINKS</t>
  </si>
  <si>
    <t xml:space="preserve">Eastern Ring Road Final detailed design </t>
  </si>
  <si>
    <t xml:space="preserve">Final Detail Design Report. </t>
  </si>
  <si>
    <t>R&amp;T 20</t>
  </si>
  <si>
    <t>STREAMS PROTECTION</t>
  </si>
  <si>
    <t xml:space="preserve">Upgrade of canalisation of streams/bank protection in Zone 4 </t>
  </si>
  <si>
    <t xml:space="preserve">Close Out report and completion certificate </t>
  </si>
  <si>
    <t>R&amp;T 22</t>
  </si>
  <si>
    <t>PURCHSING</t>
  </si>
  <si>
    <t>Delivery Note</t>
  </si>
  <si>
    <t>R&amp;T 23</t>
  </si>
  <si>
    <t xml:space="preserve">Purchase of steel containers for toilets </t>
  </si>
  <si>
    <t xml:space="preserve">Purchase of new computers for Roads and Drainage staff </t>
  </si>
  <si>
    <t>Purchase of new computers for Roads and Transportation staff</t>
  </si>
  <si>
    <t>Purchased 2 Laptops</t>
  </si>
  <si>
    <t>R&amp;T 26</t>
  </si>
  <si>
    <t>Renovation to Building for Roads and Drainage Standby Rooms at the Doull Road Depot</t>
  </si>
  <si>
    <t xml:space="preserve">Upgrading of Facility to provide allocation to Roads and Drainage staff </t>
  </si>
  <si>
    <t xml:space="preserve">Renovate existing building structure to be used as new standby rooms for Drainage and Roads staff </t>
  </si>
  <si>
    <t>Completed detailed design Dambuza Main Road</t>
  </si>
  <si>
    <t>Construction of 1.5 km road in Vulindlela Ward 6</t>
  </si>
  <si>
    <t>Construction of 1.7 km road in Vulindlela Ward 8</t>
  </si>
  <si>
    <t xml:space="preserve">Construction of 2,1 km length of  road in Peace Valley III </t>
  </si>
  <si>
    <t>Construction of 200m of Mabane Causeway in Vulindlela ward 2</t>
  </si>
  <si>
    <t>Completed detailed design Baleni Road Ward 3</t>
  </si>
  <si>
    <t>Construction of  1.5 km road Mkhize Road in Edendale Unit 14/ Ward 18</t>
  </si>
  <si>
    <t>Construction of 3.2 km road in Vulindlela Ward 7</t>
  </si>
  <si>
    <t>Construction of 1 km length of Masoyi Road in Vulindlela Ward 39</t>
  </si>
  <si>
    <t>30% of Work Package 2 completed</t>
  </si>
  <si>
    <t>40 X traffic calming measures installed in various sites</t>
  </si>
  <si>
    <t>2 x Laptops purchased</t>
  </si>
  <si>
    <t xml:space="preserve">Construction of Copesville Library </t>
  </si>
  <si>
    <t>100% of faulty / defective electricity meters replaced</t>
  </si>
  <si>
    <t>20 x high masts lights erected and commissioned</t>
  </si>
  <si>
    <t>FUNCTION</t>
  </si>
  <si>
    <t>SUBVOTE</t>
  </si>
  <si>
    <t>PROJECT DESCRIPTION</t>
  </si>
  <si>
    <t>FUNDS CENTRE</t>
  </si>
  <si>
    <t>ITEM DESCRIPTION</t>
  </si>
  <si>
    <t xml:space="preserve">FUND </t>
  </si>
  <si>
    <t>FUND GUID</t>
  </si>
  <si>
    <t>FUND SCOA TEXT</t>
  </si>
  <si>
    <t>COSTING GUID</t>
  </si>
  <si>
    <t>2022/23</t>
  </si>
  <si>
    <t>2023/24</t>
  </si>
  <si>
    <t>I/202035.003</t>
  </si>
  <si>
    <t xml:space="preserve">WATER METERING </t>
  </si>
  <si>
    <t>2035BZA003</t>
  </si>
  <si>
    <t>OUTSOURCED INFRASTRUCTURE CAP PROJECTS/WATER METERING</t>
  </si>
  <si>
    <t>I/202035.004</t>
  </si>
  <si>
    <t xml:space="preserve">ELECTRICITY METERING </t>
  </si>
  <si>
    <t>2035BZA004</t>
  </si>
  <si>
    <t>OUTSOURCED INFRASTRUCTURE CAP PROJECTS/ELECTRICITY METERING</t>
  </si>
  <si>
    <t>WHOLE OF THE MUNICIPALITY</t>
  </si>
  <si>
    <t>3526BAH007</t>
  </si>
  <si>
    <t>OUTSOURCED INFRASTRUCTURE CAP PROJECTS/SAP SYSTEM</t>
  </si>
  <si>
    <t>Administrative or Head Office (Including Satellite Offices)</t>
  </si>
  <si>
    <t>OUTSOURCED INFRASTRUCTURE CAP PROJECTS/FUEL MANAGEMENT SYSTEM</t>
  </si>
  <si>
    <t>OUTSOURCED INFRASTRUCTURE CAP PROJECTS/SECURITY CAMERAS STORES</t>
  </si>
  <si>
    <t>A/202035.BAH.A60</t>
  </si>
  <si>
    <t>COVID 19-EQUIPMENT FOR SANITISATION OF BUILDINGS</t>
  </si>
  <si>
    <t>PPE-MACHINERY &amp; EQUIP.-ALL OR EXCL NERSA-ACQUISITI/COVID-19 EQUIPMENT</t>
  </si>
  <si>
    <t>2160BZAA61</t>
  </si>
  <si>
    <t>PPE-TRANSPORT ASSETS.-ALL OR EXCL NERSA-ACQUISITI/NEW VEHICLES</t>
  </si>
  <si>
    <t>REAL_EST&amp;VAL</t>
  </si>
  <si>
    <t>A/204242.JAH.A53</t>
  </si>
  <si>
    <t>FILING SYSTEM FOR REAL ESTATE FILES</t>
  </si>
  <si>
    <t>REAL ESTATE FILING SYSTEM</t>
  </si>
  <si>
    <t>A/204242.JAH.A60</t>
  </si>
  <si>
    <t>WORKING TOOLS:MEASURING WHEELS, CAMERAS, PROJECTORS, VOICE RECORDER</t>
  </si>
  <si>
    <t>203554</t>
  </si>
  <si>
    <t>ASSET &amp; LIAB - MNGT</t>
  </si>
  <si>
    <t>A/203554.BAH.A52</t>
  </si>
  <si>
    <t>UTILITY</t>
  </si>
  <si>
    <t>I/204020.</t>
  </si>
  <si>
    <t>METER READING APP</t>
  </si>
  <si>
    <t>A/204020.BAH.A61</t>
  </si>
  <si>
    <t>METER READING HAND HELD DEVICES</t>
  </si>
  <si>
    <t>FIN &amp; CASH MNGT</t>
  </si>
  <si>
    <t>A/204039.BAH.A52</t>
  </si>
  <si>
    <t>NEW:COMPUTER EQUIPMENT</t>
  </si>
  <si>
    <t>A/204039.BAH.A53</t>
  </si>
  <si>
    <t>NEW:FURNITURE &amp; OFFICE EQUIP</t>
  </si>
  <si>
    <t>PPE-FURNITURE -ALL OR EXCL NERSA-ACQUISITION</t>
  </si>
  <si>
    <t>INSURANCE MNGT</t>
  </si>
  <si>
    <t>A/204040.BAH.A52</t>
  </si>
  <si>
    <t>A/204040.BAH.A53</t>
  </si>
  <si>
    <t>NEW:NEW:FURNITURE &amp; OFFICE EQUIP</t>
  </si>
  <si>
    <t>COMP ANALYSIS -Revenue</t>
  </si>
  <si>
    <t>SCM</t>
  </si>
  <si>
    <t>6 X OFFICE CHAIRS</t>
  </si>
  <si>
    <t>BULK FILING CABINETS</t>
  </si>
  <si>
    <t xml:space="preserve">RENOVATIONS TO ADMIN COUNTER </t>
  </si>
  <si>
    <t>7 X LAPTOPS</t>
  </si>
  <si>
    <t xml:space="preserve">1 DESK </t>
  </si>
  <si>
    <t>RATES</t>
  </si>
  <si>
    <t>A/204022.BAH.A52</t>
  </si>
  <si>
    <t>PAY OFFICE</t>
  </si>
  <si>
    <t>A/204041.BAH.A60</t>
  </si>
  <si>
    <t xml:space="preserve">Supply and installation of Airconditioners </t>
  </si>
  <si>
    <t>PPE-MACHINERY &amp; EQUIP.-ALL OR EXCL NERSA-ACQUISITION</t>
  </si>
  <si>
    <t>A/204041.BAH.A52</t>
  </si>
  <si>
    <t>A/204041.BAH.A53</t>
  </si>
  <si>
    <t>Steel Filing Cabinets</t>
  </si>
  <si>
    <t xml:space="preserve">IP Phones </t>
  </si>
  <si>
    <t>SELF INSURANCE RES</t>
  </si>
  <si>
    <t>A/204825.AAH.A52</t>
  </si>
  <si>
    <t>A/204825.AAH.A11</t>
  </si>
  <si>
    <t>5 X LAPTOPS</t>
  </si>
  <si>
    <t>3346BAHA52</t>
  </si>
  <si>
    <t>ARCHIEVES, REG &amp; INFO</t>
  </si>
  <si>
    <t>A/304505.BAH.A52</t>
  </si>
  <si>
    <t>1 COMPUTER(Zama )1 x laptop (wayne)</t>
  </si>
  <si>
    <t>3505BAHA52</t>
  </si>
  <si>
    <t>A/304505.BAH.A53</t>
  </si>
  <si>
    <t>FRANKING MACHINE</t>
  </si>
  <si>
    <t>3505BAHA53</t>
  </si>
  <si>
    <t>PPE-FURNITURE AND EQUIPMENT - ALL OR EXCL NERSA-ACQUISITI</t>
  </si>
  <si>
    <t>CUTTING MACHINE/Guilotine</t>
  </si>
  <si>
    <t>3506BAHA60</t>
  </si>
  <si>
    <t>PPE-MACHINERY &amp; EQUIP.-ALL OR EXCL NERSA-ACQUISITI</t>
  </si>
  <si>
    <t>STITCHING MACHINE</t>
  </si>
  <si>
    <t>SECRETARIAT</t>
  </si>
  <si>
    <t>A/304507.BAH.A60</t>
  </si>
  <si>
    <t>3507BAHA60</t>
  </si>
  <si>
    <t>PPE-MACHINERY &amp; EQUIP.-ALL OR EXCL NERSA-ACQUISITI/NEW EQUIPMENT</t>
  </si>
  <si>
    <t>A/304507.BAH.A53</t>
  </si>
  <si>
    <t>RECORDERS X 4</t>
  </si>
  <si>
    <t>3507BAHA53</t>
  </si>
  <si>
    <t xml:space="preserve">4 X CHAIRS </t>
  </si>
  <si>
    <t>A/304507.BAH.A52</t>
  </si>
  <si>
    <t>LAPTOP</t>
  </si>
  <si>
    <t>3507BAHA52</t>
  </si>
  <si>
    <t>AUDIO EQUIPMENT cc COM RM 3</t>
  </si>
  <si>
    <t>RONELS OFFICE - 2 CUPBOARDS</t>
  </si>
  <si>
    <t>3525BAHA53</t>
  </si>
  <si>
    <t>4 X CREDENZAS - PERSONEL</t>
  </si>
  <si>
    <t>RECORDERS X 5 - PERSONNEL</t>
  </si>
  <si>
    <t>OFFICE DESK - PERSONNEL</t>
  </si>
  <si>
    <t>SHELVING - VAULT - PERSONNEL</t>
  </si>
  <si>
    <t>MICROWAVE - 6TH FLOOR</t>
  </si>
  <si>
    <t>CHAIRS - BENEFITS OFF - 15 CHAIRS</t>
  </si>
  <si>
    <t>ER</t>
  </si>
  <si>
    <t>LLYWELLYN - 1X DESKTOP</t>
  </si>
  <si>
    <t>3525BAHA52</t>
  </si>
  <si>
    <t>A/526.BAH.A60</t>
  </si>
  <si>
    <t>NETWORK REFRESH</t>
  </si>
  <si>
    <t>3526BAHA60</t>
  </si>
  <si>
    <t>NEW COMPUTER EQUIPMENT</t>
  </si>
  <si>
    <t>3526BAHA52</t>
  </si>
  <si>
    <t>3526BZA003</t>
  </si>
  <si>
    <t>OUTSOURCED INFRASTRUCTURE CAP PROJECTS/LAN &amp; WAN</t>
  </si>
  <si>
    <t>ORG DEV &amp; SKLS DEV</t>
  </si>
  <si>
    <t>A/304530.BAH.A53</t>
  </si>
  <si>
    <t>OFFICE CHAIRS X 7</t>
  </si>
  <si>
    <t>3530BAHA53</t>
  </si>
  <si>
    <t>FLIPCHARTS</t>
  </si>
  <si>
    <t>A/304530.BAH.A52</t>
  </si>
  <si>
    <t>3530BAHA52</t>
  </si>
  <si>
    <t>A/304530.BAH.A60</t>
  </si>
  <si>
    <t>AIRCONDITIONER</t>
  </si>
  <si>
    <t>3530BAHA60</t>
  </si>
  <si>
    <t>CITY MANAGER'S OFFICE</t>
  </si>
  <si>
    <t>I/101011.003</t>
  </si>
  <si>
    <t>REFURBISHMENT OF CITY HALL</t>
  </si>
  <si>
    <t>1011BAH003</t>
  </si>
  <si>
    <t>OUTSOURCED INFRASTRUCTURE CAP PROJECTS/REFURBISHMENT CITY HALL</t>
  </si>
  <si>
    <t>INTERNAL AUDIT</t>
  </si>
  <si>
    <t>A/103036</t>
  </si>
  <si>
    <t>CCV CAMMERA( NEW) ITEM</t>
  </si>
  <si>
    <t>PPE-MACHINERY &amp; EQUIP.-ALL OR EXCL NERSA-ACQUISITI/PURCHASE OF CONTAINERS</t>
  </si>
  <si>
    <t>SPEACKER OFFICE</t>
  </si>
  <si>
    <t>I/104010.001</t>
  </si>
  <si>
    <t>PARKHOMES (NEW) ITEM</t>
  </si>
  <si>
    <t>A/104010</t>
  </si>
  <si>
    <t>Purchase FURNITURE &amp; OFF.EQUIP</t>
  </si>
  <si>
    <t>PPE-FURNITURE &amp; OFF.EQUIP.-NERSA-ACQUISITION</t>
  </si>
  <si>
    <t>COMPUTER EQUIP.-NERSA-ACQUISITION</t>
  </si>
  <si>
    <t>ROAD SIGNAGE-ACQUISITION</t>
  </si>
  <si>
    <t>PPE-RPBS:ROAD SIGNAGE-ACQUISITION</t>
  </si>
  <si>
    <t>MAYOR&amp;DEPUTY</t>
  </si>
  <si>
    <t>A/104013</t>
  </si>
  <si>
    <t>TRANSPORT ASSETS. NEW</t>
  </si>
  <si>
    <t>MPAC</t>
  </si>
  <si>
    <t>A/104016</t>
  </si>
  <si>
    <t>COMPUTER EQUIP ACQUISITION</t>
  </si>
  <si>
    <t>FURNITURE &amp; OFF.EQUIP.</t>
  </si>
  <si>
    <t>PURP</t>
  </si>
  <si>
    <t>A/104018</t>
  </si>
  <si>
    <t>FORENSIC INVESTIGATION</t>
  </si>
  <si>
    <t>A/104052</t>
  </si>
  <si>
    <t>FURNITURE &amp; OFF.EQUIP</t>
  </si>
  <si>
    <t>ASSURANCE</t>
  </si>
  <si>
    <t>A/104053</t>
  </si>
  <si>
    <t>COMMUNICATION</t>
  </si>
  <si>
    <t>A/104019</t>
  </si>
  <si>
    <t>MACHINERY AND EQUIPMENT</t>
  </si>
  <si>
    <t>IDP</t>
  </si>
  <si>
    <t>A/104014</t>
  </si>
  <si>
    <t>TRANSPORT ASSETS.-NEW</t>
  </si>
  <si>
    <t>CALL CENTER</t>
  </si>
  <si>
    <t>A/104528</t>
  </si>
  <si>
    <t>COMMUNICATION SYSTEM UPGADE( NEW) ITEM</t>
  </si>
  <si>
    <t>GM COMMUNITY SERVICES</t>
  </si>
  <si>
    <t>4402BZAA60</t>
  </si>
  <si>
    <t>A/402284.BZA.A52</t>
  </si>
  <si>
    <t>4402BZAA52</t>
  </si>
  <si>
    <t>LANDFILL SITE</t>
  </si>
  <si>
    <t>LEVS.ZA:LANDFILL UPGRADE</t>
  </si>
  <si>
    <t>4185HZA001</t>
  </si>
  <si>
    <t>4185BZAA60</t>
  </si>
  <si>
    <t>A/404185.BZA.A52</t>
  </si>
  <si>
    <t>LEVS:ZA: NEW COMPUTER EQUIPMENT</t>
  </si>
  <si>
    <t>4185BZAA52</t>
  </si>
  <si>
    <t>GENERAL - WASTE MNGT</t>
  </si>
  <si>
    <t>LEVS:ZA:NEW MACHINERY &amp; EQUIPMENT</t>
  </si>
  <si>
    <t>4186BZAA60</t>
  </si>
  <si>
    <t>A/404186.BZA.A52</t>
  </si>
  <si>
    <t>4186BZAA52</t>
  </si>
  <si>
    <t>MNT &amp; ADMN - SPRTS</t>
  </si>
  <si>
    <t>A/404390.B4H.A52</t>
  </si>
  <si>
    <t>4390B4HA52</t>
  </si>
  <si>
    <t>ABM</t>
  </si>
  <si>
    <t>I/403553.015</t>
  </si>
  <si>
    <t>LEVS:ZA:OFFICE RENNOVATIONS FOR ALL 6 ZONES</t>
  </si>
  <si>
    <t>4553BZAA60</t>
  </si>
  <si>
    <t>PPE-FURNITURE -ALL OR EXCL NERSA-ACQUI</t>
  </si>
  <si>
    <t>A/403553.BZA.A61</t>
  </si>
  <si>
    <t>4553BZAA61</t>
  </si>
  <si>
    <t>PPE-TRANSPORT ASSETS.-ALL OR EXCL NERSA-ACQUISITI</t>
  </si>
  <si>
    <t>ZONE 4</t>
  </si>
  <si>
    <t>A/403553.B4H.A52</t>
  </si>
  <si>
    <t>4553B4HA52</t>
  </si>
  <si>
    <t>A/403553.B4H.A60</t>
  </si>
  <si>
    <t>4553B4HA60</t>
  </si>
  <si>
    <t>DISTRICT NORTH</t>
  </si>
  <si>
    <t>A/404402.BZA.A61</t>
  </si>
  <si>
    <t>PPE-TRANSPORT ASSETS-ALL OR EXCL NERSA-ACQUISITI FIRE ENGINE X2??</t>
  </si>
  <si>
    <t>4402BZAA61</t>
  </si>
  <si>
    <t>ZONE 5</t>
  </si>
  <si>
    <t>I/404402.001</t>
  </si>
  <si>
    <t>A/404402.BZA.A60</t>
  </si>
  <si>
    <t>LEVS:ZA:NEW MACHINERY &amp; EQUIP:TRACTOR/SLASHER</t>
  </si>
  <si>
    <t>ADMIN</t>
  </si>
  <si>
    <t>A/404294.BZA.A52</t>
  </si>
  <si>
    <t>4294BZAA52</t>
  </si>
  <si>
    <t>COMMUNICATIONS</t>
  </si>
  <si>
    <t>A/404296.BZA.A52</t>
  </si>
  <si>
    <t>LEVS:ZA:NEW:COMPUTER EQUIPMENT</t>
  </si>
  <si>
    <t>4296BZAA52</t>
  </si>
  <si>
    <t>4302BZAA60</t>
  </si>
  <si>
    <t>TRAFFIC</t>
  </si>
  <si>
    <t>LEVS:ZA:BUILD SHOOTING RANGE</t>
  </si>
  <si>
    <t>4327BZA001</t>
  </si>
  <si>
    <t>A/404327.BAH.A61</t>
  </si>
  <si>
    <t>LEVS:AH:NEW:TRANSPORT ASSETS</t>
  </si>
  <si>
    <t>4327BAHA61</t>
  </si>
  <si>
    <t>COMMUNITY HALLS</t>
  </si>
  <si>
    <t>4243HZ5007</t>
  </si>
  <si>
    <t>OUTSOURCED INFRASTRUCTURE CAP PROJECTS/WARD38 HALL</t>
  </si>
  <si>
    <t>4243HZ1008</t>
  </si>
  <si>
    <t>OUTSOURCED INFRASTRUCTURE CAP PROJECTS/WARD7 HALL</t>
  </si>
  <si>
    <t>4243HZ5009</t>
  </si>
  <si>
    <t>OUTSOURCED INFRASTRUCTURE CAP PROJECTS/WARD29 HALL</t>
  </si>
  <si>
    <t>4243HZ4010</t>
  </si>
  <si>
    <t>OUTSOURCED INFRASTRUCTURE CAP PROJECTS/WARD24 HALL</t>
  </si>
  <si>
    <t>4243HZ1011</t>
  </si>
  <si>
    <t>OUTSOURCED INFRASTRUCTURE CAP PROJECTS/WARD8 HALL</t>
  </si>
  <si>
    <t>4243HZ3012</t>
  </si>
  <si>
    <t>OUTSOURCED INFRASTRUCTURE CAP PROJECTS/WARD13 HALL</t>
  </si>
  <si>
    <t>4243HZ5013</t>
  </si>
  <si>
    <t>OUTSOURCED INFRASTRUCTURE CAP PROJECTS/MADIBA HALL</t>
  </si>
  <si>
    <t xml:space="preserve">MIG:Z5:REHABILITATION OF LANDFILL SITE - Phase 2 -  4 </t>
  </si>
  <si>
    <t>4185HZ5001</t>
  </si>
  <si>
    <t xml:space="preserve">OUTSOURCED INFRASTRUCTURE CAP PROJECTS/REHABILITATION OF LANDFILL SITE - Phase 2 -  4 </t>
  </si>
  <si>
    <t>SUSTAINABLE DEVELOPMENT AND CITY ENTERPRISES</t>
  </si>
  <si>
    <t>BEE</t>
  </si>
  <si>
    <t>I/604241.016</t>
  </si>
  <si>
    <t>6241RZ4016</t>
  </si>
  <si>
    <t>OUTSOURCED INFRASTRUCTURE CAP PROJECTS/CAMPSDRIFT DESILTING</t>
  </si>
  <si>
    <t>6241RZ2021</t>
  </si>
  <si>
    <t>OUTSOURCED INFRASTRUCTURE CAP PROJECTS/OLD EDN ROAD UPG</t>
  </si>
  <si>
    <t>I/604241.019</t>
  </si>
  <si>
    <t>6241RZ4019</t>
  </si>
  <si>
    <t xml:space="preserve">OUTSOURCED INFRASTRUCTURE CAP PROJECTS/CIVIC ZONE PH1 MARKET STALLS </t>
  </si>
  <si>
    <t>I/604241.020</t>
  </si>
  <si>
    <t>6241RZ2020</t>
  </si>
  <si>
    <t xml:space="preserve">OUTSOURCED INFRASTRUCTURE CAP PROJECTS/CIVIC ZONE  PH1 SKY BRIDGE </t>
  </si>
  <si>
    <t>I/604241.002</t>
  </si>
  <si>
    <t>6241RZ2002</t>
  </si>
  <si>
    <t>OUTSOURCED INFRASTRUCTURE CAP PROJECTS/NDPG EDN TOWN CENTRE PROMENADE (PLAN &amp; DESIGN)</t>
  </si>
  <si>
    <t>HOUSNG ACCREDITATION</t>
  </si>
  <si>
    <t>A/604270.A9H.A61</t>
  </si>
  <si>
    <t>NEW:NEW:TRANSPORT ASSETS</t>
  </si>
  <si>
    <t>6270A9HA61</t>
  </si>
  <si>
    <t xml:space="preserve">6103000  </t>
  </si>
  <si>
    <t xml:space="preserve"> PPE-TRANSPORT ASSETS.-ALL OR EXCL NERSA-ACQUISITI</t>
  </si>
  <si>
    <t>TS02_ACRDC</t>
  </si>
  <si>
    <t>ART GALLARY</t>
  </si>
  <si>
    <t>A/604480.BAH.A60</t>
  </si>
  <si>
    <t>6480BAHA60</t>
  </si>
  <si>
    <t>I/604480.004</t>
  </si>
  <si>
    <t>LEVS:REFURBISHMENT OF OLD PRESBYTERIAN CHURCH</t>
  </si>
  <si>
    <t>6480BAH004</t>
  </si>
  <si>
    <t>I/604480.005</t>
  </si>
  <si>
    <t>REFURBISHMENT OF TAG EXTERIOR OF BUILDING</t>
  </si>
  <si>
    <t>6480BAH005</t>
  </si>
  <si>
    <t>A/604480.BAH.A52</t>
  </si>
  <si>
    <t>6480BAHA52</t>
  </si>
  <si>
    <t xml:space="preserve">PIDS </t>
  </si>
  <si>
    <t>6508BZ4A60</t>
  </si>
  <si>
    <t>NEW HOUSING PROJECTS</t>
  </si>
  <si>
    <t>I/604560.006</t>
  </si>
  <si>
    <t>HSE:Z4:D0HS JIKA JOE HOUSING DEVELOPM</t>
  </si>
  <si>
    <t>6560E84006</t>
  </si>
  <si>
    <t>OUTSOURCED INFRASTRUCTURE CAP PROJECTS/MILITARY VETERANS</t>
  </si>
  <si>
    <t>TS02_HSE</t>
  </si>
  <si>
    <t>MARKET</t>
  </si>
  <si>
    <t>A/604745.BZ4.A61</t>
  </si>
  <si>
    <t>6745BZ4A61</t>
  </si>
  <si>
    <t>NEW COLDROOM COMPRESSORS</t>
  </si>
  <si>
    <t>6745HZA002</t>
  </si>
  <si>
    <t xml:space="preserve">A/604745.BAH.A04 </t>
  </si>
  <si>
    <t>6745BAHA04</t>
  </si>
  <si>
    <t>PPE-FURNITURE - ALL OR EXCL NERSA-ACQUI</t>
  </si>
  <si>
    <t>A/604745.BZ4.A52</t>
  </si>
  <si>
    <t>6745BZ4A52</t>
  </si>
  <si>
    <t>A/604745.002</t>
  </si>
  <si>
    <t>6745BZ4002</t>
  </si>
  <si>
    <t>I/604745.004</t>
  </si>
  <si>
    <t>BOX GUTTER REPAIR</t>
  </si>
  <si>
    <t>6745BZ4004</t>
  </si>
  <si>
    <t>I/604745.003</t>
  </si>
  <si>
    <t>NEW DEBI PLACE OFFICE BUILDING</t>
  </si>
  <si>
    <t>ECONOMIC DEVELOPMENT</t>
  </si>
  <si>
    <t>6560HZ4002</t>
  </si>
  <si>
    <t>OUTSOURCED INFRASTRUCTURE CAP PROJECTS/JIKA JOE CRU</t>
  </si>
  <si>
    <t>GM - INFRA_SERV</t>
  </si>
  <si>
    <t>A/502100.JAH.A52</t>
  </si>
  <si>
    <t>MSE:AH:NEW:COMPUTER EQUIPMENT</t>
  </si>
  <si>
    <t>5100JAHA52</t>
  </si>
  <si>
    <t>Admin or head office - AH</t>
  </si>
  <si>
    <t>ROADS SURFACE REPAIR</t>
  </si>
  <si>
    <t>MIG:Z2:REHAB OF ROADS IN ASHDOWN - Phase 2</t>
  </si>
  <si>
    <t>5125HZ2011</t>
  </si>
  <si>
    <t>OUTSOURCED INFRASTRUCTURE CAP PROJECTS/REHAB OF ROADS IN ASHDOWN - Phase 2</t>
  </si>
  <si>
    <t>MIG:Z2:UPG GRV RD-EDN-DAMBUZA PHASE 3</t>
  </si>
  <si>
    <t>5125HZ2014</t>
  </si>
  <si>
    <t>OUTSOURCED INFRASTRUCTURE CAP PROJECTS/DAMBUZA MJ SWD UPG</t>
  </si>
  <si>
    <t>5125HZ3016</t>
  </si>
  <si>
    <t>OUTSOURCED INFRASTRUCTURE CAP PROJECTS/GRAVEL ROADS EDN UNIT14/UNIT P</t>
  </si>
  <si>
    <t>5125HZ2020</t>
  </si>
  <si>
    <t>OUTSOURCED INFRASTRUCTURE CAP PROJECTS/GRAVEL ROADS EDN-CALUZA</t>
  </si>
  <si>
    <t>5125HZ2022</t>
  </si>
  <si>
    <t>OUTSOURCED INFRASTRUCTURE CAP PROJECTS/GRAVEL ROAD EDN-HAREWOOD</t>
  </si>
  <si>
    <t>5125HZ2024</t>
  </si>
  <si>
    <t>OUTSOURCED INFRASTRUCTURE CAP PROJECTS/GRAVEL ROADS EDN-SNATHING</t>
  </si>
  <si>
    <t>5125HZ1028</t>
  </si>
  <si>
    <t>OUTSOURCED INFRASTRUCTURE CAP PROJECTS/GRAVEL ROADS VULINDLELA WARD3</t>
  </si>
  <si>
    <t>5125HZ1029</t>
  </si>
  <si>
    <t>OUTSOURCED INFRASTRUCTURE CAP PROJECTS/GRAVEL ROADS VULINDLELA WARD 4</t>
  </si>
  <si>
    <t>5125HZ1030</t>
  </si>
  <si>
    <t>OUTSOURCED INFRASTRUCTURE CAP PROJECTS/GRAVEL ROADS VULINDLELA WARD 6</t>
  </si>
  <si>
    <t>5125HZ1031</t>
  </si>
  <si>
    <t>OUTSOURCED INFRASTRUCTURE CAP PROJECTS/GRAVEL ROADS VULINDLELA WARD7</t>
  </si>
  <si>
    <t>5125HZ1032</t>
  </si>
  <si>
    <t>OUTSOURCED INFRASTRUCTURE CAP PROJECTS/GRAVEL ROADS VULINDLELA WARD8</t>
  </si>
  <si>
    <t>5125HZ1033</t>
  </si>
  <si>
    <t>OUTSOURCED INFRASTRUCTURE CAP PROJECTS/GRAVEL ROADS VULINDLELA WARD9</t>
  </si>
  <si>
    <t>MIG:Z2:UPGR RD IN PEACE VALLEY EDN</t>
  </si>
  <si>
    <t>5125HZ2035</t>
  </si>
  <si>
    <t>OUTSOURCED INFRASTRUCTURE CAP PROJECTS/ROAD PEACE VALLEY-10KM</t>
  </si>
  <si>
    <t>MIG:Z3:UPGRADE OF GRAVEL ROADS - WILLOWFOUNTAIN MAIN RD PHASE 3 -Ward 14</t>
  </si>
  <si>
    <t>5125HZ2037</t>
  </si>
  <si>
    <t>OUTSOURCED INFRASTRUCTURE CAP PROJECTS/GRAVEL ROADS WILLOWFOUNTAIN</t>
  </si>
  <si>
    <t>MIG:Z2: UPGR GRV RD- GEORGETOWN/ ESIGODINI - Phase 2</t>
  </si>
  <si>
    <t>5125HZ2041</t>
  </si>
  <si>
    <t>OUTSOURCED INFRASTRUCTURE CAP PROJECTS/GRAVEL ROADS GEORGETOWN/ESIGODINI</t>
  </si>
  <si>
    <t>5125HZ1042</t>
  </si>
  <si>
    <t>OUTSOURCED INFRASTRUCTURE CAP PROJECTS/GRAVEL ROADS VULINDLELA WARD1</t>
  </si>
  <si>
    <t>5125HZ1043</t>
  </si>
  <si>
    <t>OUTSOURCED INFRASTRUCTURE CAP PROJECTS/GRAVEL ROADS VULINDLELA WARD5</t>
  </si>
  <si>
    <t>5125HZ1044</t>
  </si>
  <si>
    <t>OUTSOURCED INFRASTRUCTURE CAP PROJECTS/GRAVEL ROADS VULINDLELA WARD39</t>
  </si>
  <si>
    <t>MIG: Z1:REHABILITATION OF ROADS - VULINDLELA WARD 2</t>
  </si>
  <si>
    <t>5125HZ1047</t>
  </si>
  <si>
    <t>OUTSOURCED INFRASTRUCTURE CAP PROJECTS/REHAB VULINDLELA WARD2</t>
  </si>
  <si>
    <t>MIG:Z3:REHABILITATION OF ROADS - FRANCE Ward 13 EDENDALE</t>
  </si>
  <si>
    <t>5125HZ2050</t>
  </si>
  <si>
    <t>OUTSOURCED INFRASTRUCTURE CAP PROJECTS/REHAB FRANCE WARD13</t>
  </si>
  <si>
    <t>57870ZA010</t>
  </si>
  <si>
    <t xml:space="preserve">OUTSOURCED INFRASTRUCTURE CAP PROJECTS/BASIC WATER SUPPLY </t>
  </si>
  <si>
    <t>Zone 1: Edendale (Ward 3, 4,5,6,7,9,39)</t>
  </si>
  <si>
    <t>LEVS:Z4:ROAD REHAB – PMS</t>
  </si>
  <si>
    <t>5125BZ4006</t>
  </si>
  <si>
    <t xml:space="preserve">OUTSOURCED INFRASTRUCTURE CAP PROJECTS/PMS </t>
  </si>
  <si>
    <t>A/504125.BZA.A61</t>
  </si>
  <si>
    <t>5125BZAA61</t>
  </si>
  <si>
    <t>All Zones - ZA</t>
  </si>
  <si>
    <t>ALNS:Z1: HILTON INFRASTRUCTURE UPGRADE</t>
  </si>
  <si>
    <t>5713JZ1015</t>
  </si>
  <si>
    <t>OUTSOURCED INFRASTRUCTURE CAP PROJECTS/HILTON UPG</t>
  </si>
  <si>
    <t>BRO1_ALNS</t>
  </si>
  <si>
    <t>Zone 1 - ( Mgeni wards 1,2,3,22 )</t>
  </si>
  <si>
    <t>TO BE CREATED</t>
  </si>
  <si>
    <t>ALNS: MASONS 132/11kv PRIMARY SUBSTATION UPGRADE</t>
  </si>
  <si>
    <t>OUTSOURCED INFRASTRUCTURE CAP PROJECTS/MASONS SUBSTATION UPGRADE</t>
  </si>
  <si>
    <t>Zone 2 , Zone 4 ( Wards 23,24,26 )</t>
  </si>
  <si>
    <t>LEVS:MASONS 132/11kv PRIMARY SUBSTATION UPGRADE</t>
  </si>
  <si>
    <t>ALNS:Z4: UPGRADE OF PINE STREET PRIMARY SUBSTATION</t>
  </si>
  <si>
    <t>OUTSOURCED INFRASTRUCTURE CAP PROJECTS/PINE STR PRIMARY SUBSTATION UPGRADE</t>
  </si>
  <si>
    <t>Zone 4 (Wards 25,26,27, )</t>
  </si>
  <si>
    <t>ALNS: Z1: UPGRADE OF CROSSWAYS SUBSTATION</t>
  </si>
  <si>
    <t>OUTSOURCED INFRASTRUCTURE CAP PROJECTS/CROSSWAYS PRIMARY SUBSTATION UPGRADE</t>
  </si>
  <si>
    <t>Zone 1 - ( Mgeni wards 1,2,3 )</t>
  </si>
  <si>
    <t>LEVS: Z4: UPGRADE OF ARCHBELL STREET PRIMARY SUBSTATION</t>
  </si>
  <si>
    <t>OUTSOURCED INFRASTRUCTURE CAP PROJECTS/ARCHBELL STR PRIMARY SUBSTATION UPGRADE</t>
  </si>
  <si>
    <t>Zone 4 , Zone 5 (Wards 27, 32, 33 )</t>
  </si>
  <si>
    <t>A/504713.JZA.A60</t>
  </si>
  <si>
    <t>ALNS:ZA:NEW MACHINERY &amp; EQUIPMENT</t>
  </si>
  <si>
    <t>5713JZAA60</t>
  </si>
  <si>
    <t>PPE-ELECTR.-NERSA-TRANSFORM.STATION EQUIP.(&gt;132 KV</t>
  </si>
  <si>
    <t>PPE-ELECTR.-ALL OR EXCL NERSA-ACQUISITION</t>
  </si>
  <si>
    <t>INEP:Z5: JESMONDENE ELECTRIFICATION</t>
  </si>
  <si>
    <t>TS01_INEP</t>
  </si>
  <si>
    <t>Zone 5 - Ward 35</t>
  </si>
  <si>
    <t>INEP:Z5: SWAPO INFILLS  ELECTRIFICATION</t>
  </si>
  <si>
    <t>Zone 5 - Ward 30</t>
  </si>
  <si>
    <t>INEP:Z5:THEMBALIHLE ELECTRIFICATION</t>
  </si>
  <si>
    <t>Zone 5 - Ward 38</t>
  </si>
  <si>
    <t>INEP:Z5: EZINKETHENI INFILLS ELECTRIFICATION</t>
  </si>
  <si>
    <t>Zone 5 - Ward 29</t>
  </si>
  <si>
    <t>INEP:Z4:JIKA JOE CRU'S PHASE 1 ELECTRIFICATION</t>
  </si>
  <si>
    <t>Zone 4 - Ward 33</t>
  </si>
  <si>
    <t>INEP:Z1:SWEEETWATERS INFILLS ELECTRIFICATION</t>
  </si>
  <si>
    <t>Zone 1 - Ward 1</t>
  </si>
  <si>
    <t>INEP:Z5:ZAMOKUHLE (TAMBOVILLE) ELECTRIFICATION</t>
  </si>
  <si>
    <t>INEP:Z5:NHLALAKAHLE INFILLS</t>
  </si>
  <si>
    <t>Zone 5 - Ward 28</t>
  </si>
  <si>
    <t>INEP:Z1:PHAYIPHINI INFILLS</t>
  </si>
  <si>
    <t>INEP:Z4:JIKA JOE CRU'S PHASE 2 ELECTRIFICATION</t>
  </si>
  <si>
    <t>LEVS:ZA: REHAB OF WATER INFRASTRUCTURE</t>
  </si>
  <si>
    <t>5787ZZA015</t>
  </si>
  <si>
    <t xml:space="preserve">OUTSOURCED INFRASTRUCTURE CAP PROJECTS/REHAB OF WATER INFRASTRUCTURE </t>
  </si>
  <si>
    <t>LEVS:ZA: TRAFFIC CALMING MEASURES</t>
  </si>
  <si>
    <t>5131BZA006</t>
  </si>
  <si>
    <t>OUTSOURCED INFRASTRUCTURE CAP PROJECTS/ TRAFFIC CALMING MEASURES</t>
  </si>
  <si>
    <t>A/504131.BZA.A60</t>
  </si>
  <si>
    <t>LEVS:ZA:NEW:MACHINERY &amp; EQUIP - ( MODIFFIED STEEL CONTAINERS )</t>
  </si>
  <si>
    <t>5131BZAA60</t>
  </si>
  <si>
    <t>LEVS:ZA:NEW:MACHINERY &amp; EQUIPM - ( TRAFFIC SIGNAL CONTROLLERS )</t>
  </si>
  <si>
    <t>LEVS:ZA:NEW:MACHINERY &amp; EQUIPM  - ( SPRAY PAINT MACHINES )</t>
  </si>
  <si>
    <t>A/504131.BAH.A52</t>
  </si>
  <si>
    <t>5131BAHA52</t>
  </si>
  <si>
    <t>A/504131.BZA.A61</t>
  </si>
  <si>
    <t>5131BZAA61</t>
  </si>
  <si>
    <t>I/504131.002</t>
  </si>
  <si>
    <t>LEVS:ZA:EAST RING ROAD-DETAIL DES&amp;CONSTR</t>
  </si>
  <si>
    <t>5131BZA002</t>
  </si>
  <si>
    <t>OUTSOURCED INFRASTRUCTURE CAP PROJECTS/:EAST RING ROAD-DETAIL DES&amp;CONSTR</t>
  </si>
  <si>
    <t>Ward 35 - Zone 5 Northern</t>
  </si>
  <si>
    <t>A/504161.BZA.A61</t>
  </si>
  <si>
    <t>5161BZAA61</t>
  </si>
  <si>
    <t>PROJECT MANAGEMENT OFFICE</t>
  </si>
  <si>
    <t>A/504527.BAH.A60</t>
  </si>
  <si>
    <t>LEVS:AH:NEW:MACHINERY &amp; EQUIP - ( IP PHONES )</t>
  </si>
  <si>
    <t>5527BAHA60</t>
  </si>
  <si>
    <t>A/504125.BZA.A60</t>
  </si>
  <si>
    <t xml:space="preserve">LEVS:ZA:NEW:MACHINERY AND EQUIPMENT </t>
  </si>
  <si>
    <t>5125BZAA60</t>
  </si>
  <si>
    <t>A/504125.BAH.A52</t>
  </si>
  <si>
    <t>5125BAHA52</t>
  </si>
  <si>
    <t>LEVS:AH:NEW:CHANGE ROOMS REHAB</t>
  </si>
  <si>
    <t>5125BAH</t>
  </si>
  <si>
    <t>OUTSOURCED INFRASTRUCTURE CAP PROJECTS/NEW:CHANGE ROOMS REHAB</t>
  </si>
  <si>
    <t>MIG:Z1:HIGH MAST LIGHTS-VUL &amp; GREAT EDN</t>
  </si>
  <si>
    <t>5713HZ1008</t>
  </si>
  <si>
    <t>OUTSOURCED INFRASTRUCTURE CAP PROJECTS/HIGH MAST LIGHTS-VUL &amp; GREAT EDN</t>
  </si>
  <si>
    <t>MIG:ZA:MIDBLOCK WATER &amp; SEWER ERADICATION</t>
  </si>
  <si>
    <t>5787HZA</t>
  </si>
  <si>
    <t>OUTSOURCED INFRASTRUCTURE CAP PROJECTS/MIDBLOCK WATER &amp; SEWER ERADICATION</t>
  </si>
  <si>
    <t>MIG:ZA:ELIM OF CONSERV TANKS:SEWER</t>
  </si>
  <si>
    <t>5202HZA009</t>
  </si>
  <si>
    <t>OUTSOURCED INFRASTRUCTURE CAP PROJECTS/ELIM OF CONSERV TANKS:SEWER</t>
  </si>
  <si>
    <t>MIG:Z2:EDENDALE - SEWER RETICULATION - Ward 16</t>
  </si>
  <si>
    <t>5202HZ2</t>
  </si>
  <si>
    <t>OUTSOURCED INFRASTRUCTURE CAP PROJECTS/EDENDALE - SEWER RETICULATION - Ward 16</t>
  </si>
  <si>
    <t>MIG:Z3:SLANGSPRUIT AMBLETON SANITATION SYSTEM</t>
  </si>
  <si>
    <t>5202HZ3</t>
  </si>
  <si>
    <t>OUTSOURCED INFRASTRUCTURE CAP PROJECTS/:SLANGSPRUIT AMBLETON SANITATION SYSTEM</t>
  </si>
  <si>
    <t>5787HZA008</t>
  </si>
  <si>
    <t>OUTSOURCED INFRASTRUCTURE CAP PROJECTS/REDUCTION OF NON REVENUE WATER</t>
  </si>
  <si>
    <t>MIG:Z5:COPESVILLE RESERVOIR</t>
  </si>
  <si>
    <t>5787HZA003</t>
  </si>
  <si>
    <t>OUTSOURCED INFRASTRUCTURE CAP PROJECTS/COPESVILLE RESERVOIR</t>
  </si>
  <si>
    <t>Zone 5:Northern (Ward 28,29,30,31,32,34,35,38 )</t>
  </si>
  <si>
    <t>MIG:Z1:NCWADI PHASE 2A</t>
  </si>
  <si>
    <t>OUTSOURCED INFRASTRUCTURE CAP PROJECTS/NCWADI PHASE 2A</t>
  </si>
  <si>
    <t>WSIG:Z1:HENLEY DAM</t>
  </si>
  <si>
    <t>OUTSOURCED INFRASTRUCTURE CAP PROJECTS/HENLEY DAM</t>
  </si>
  <si>
    <t>(P) TO BE CREATED</t>
  </si>
  <si>
    <t>WSIG:Z1:ERADICATION OF GREATER MSUNDUZI SANITATION BACKLOG - VIP TOILETS</t>
  </si>
  <si>
    <t>CONTRACTORS SEWERAGE SERVICES</t>
  </si>
  <si>
    <t>Zone 1: Vulindlela (Ward 1,2,3,4,5,6,7,8,9&amp;39) / Zone 2: Edendale  (Ward 10,11,12,16,20,21,22,23)</t>
  </si>
  <si>
    <t>MIG:Z2:VULINDLELA HOUSEHOLD SANITATION - Ward 10 (Phase 2)</t>
  </si>
  <si>
    <t>OUTSOURCED INFRASTRUCTURE CAP PROJECTS/VULINDLELA HOUSEHOLD SANITATION - Ward 10 (Phase 2)</t>
  </si>
  <si>
    <t>WSIG:Z1:VULINDLELA PHASE 3 (Planning &amp; Design )</t>
  </si>
  <si>
    <t>OUTSOURCED INFRASTRUCTURE CAP PROJECTS/VULINDLELA PHASE 3</t>
  </si>
  <si>
    <t>MIG:Z3:ERADICATION OF GREATER MSUNDUZI SANITATION BACKLOG (Rural Households)</t>
  </si>
  <si>
    <t>5202HZ4</t>
  </si>
  <si>
    <t>OUTSOURCED INFRASTRUCTURE CAP PROJECTS/ERADICATION OF GREATER MSUNDUZI SANITATION BACKLOG</t>
  </si>
  <si>
    <t>Wards 13 to 39</t>
  </si>
  <si>
    <t>ART:Z4:UPGR LIBRARY RENOVATIONS</t>
  </si>
  <si>
    <t>4513B94008</t>
  </si>
  <si>
    <t>CAPITAL: PROV GOV: LIBR, ARCH, MUSEUMS</t>
  </si>
  <si>
    <t>TS02_ART</t>
  </si>
  <si>
    <t xml:space="preserve">ROADS </t>
  </si>
  <si>
    <t>Canalisation of Streams/ bank protection</t>
  </si>
  <si>
    <t>OUTSOURCED INFRASTRUCTURE CAP PROJECTS/ CANALISATION/BANK PROTECTION</t>
  </si>
  <si>
    <t>Purchase of Sidra software</t>
  </si>
  <si>
    <t>INTANGIBLE - OTHER:COMPUTER SOFTWARE - ACQUISITION</t>
  </si>
  <si>
    <t>Purchase of Roads design software</t>
  </si>
  <si>
    <t>PMO 01</t>
  </si>
  <si>
    <t>PUBLIC FACILITY CONSTRUCTION</t>
  </si>
  <si>
    <t>MIG:Z3:WARD 34 MADIBA COMMUNITY HALL</t>
  </si>
  <si>
    <t>Payment Certificate.  Practical Completion</t>
  </si>
  <si>
    <t>PMO 02</t>
  </si>
  <si>
    <t>COMMUNITY HALL</t>
  </si>
  <si>
    <t xml:space="preserve">Appointment Letter. </t>
  </si>
  <si>
    <t>PMO 03</t>
  </si>
  <si>
    <t>PMO 04</t>
  </si>
  <si>
    <t>MIG - WARD 38 COMMUNITY HALL</t>
  </si>
  <si>
    <t xml:space="preserve">Complete the brickworks  for Thembalihle Community Hall in ward 38 by 30 June 2022 </t>
  </si>
  <si>
    <t>Payment Certificates, appointment letter</t>
  </si>
  <si>
    <t>PMO 05</t>
  </si>
  <si>
    <t>COMMUNITY HALL WARD 5</t>
  </si>
  <si>
    <t>Payment Certificate   Appointment letter</t>
  </si>
  <si>
    <t>PMO 06</t>
  </si>
  <si>
    <t>MIG:Z5: WARD 7 COMMUNITY HALL</t>
  </si>
  <si>
    <t>Apointment letter   Payment Certificate</t>
  </si>
  <si>
    <t>Appointment of Contractor for Ward 24 Community hall by the 30th of June 2022</t>
  </si>
  <si>
    <t>Construction of foundations of ward 8 Community hall by the 30th of June 2022</t>
  </si>
  <si>
    <t>Construction of Madiba community hall in Ward 4 by the 30th of June 2022</t>
  </si>
  <si>
    <t>Date Construction completed</t>
  </si>
  <si>
    <t>Date Contractor Appointed</t>
  </si>
  <si>
    <t>Date of Completion</t>
  </si>
  <si>
    <t>Roof Construction  completed for ward 5 community hall by the 30th of June 2022</t>
  </si>
  <si>
    <t>Appointment of contractor</t>
  </si>
  <si>
    <t xml:space="preserve">NKPA 2 - BASIC SERVICE DELIVERY </t>
  </si>
  <si>
    <t>RPI 07</t>
  </si>
  <si>
    <t>Waste Management</t>
  </si>
  <si>
    <t xml:space="preserve">SMME's Refuse Collection </t>
  </si>
  <si>
    <t xml:space="preserve">10 to 38 </t>
  </si>
  <si>
    <t>Refuse collection once a week</t>
  </si>
  <si>
    <t xml:space="preserve">Refuse collection completed once a week for all households within Msunduzi Municipality for the 19/20 FY </t>
  </si>
  <si>
    <t>Refuse collection completed once a week for all households within Msunduzi Municipality for the 19/20 FY by the 30th of November 2019</t>
  </si>
  <si>
    <t>Refuse collection completed once a week for all households within Msunduzi Municipality for the 19/20 FY by the 31st of January 2020</t>
  </si>
  <si>
    <t>Refuse collection completed once a week for all households within Msunduzi Municipality for the 19/20 FY by the 29th of February 2020</t>
  </si>
  <si>
    <t>Refuse collection completed once a week for all households within Msunduzi Municipality for the 19/20 FY by the 30th of April 2020</t>
  </si>
  <si>
    <t>Refuse collection completed once a week for all households within Msunduzi Municipality for the 19/20 FY by the 31st of May 2020</t>
  </si>
  <si>
    <t xml:space="preserve">Improved access to Free Basic Services  </t>
  </si>
  <si>
    <t>Number of households earning less than R3500 per month (application based) with access to free basic services</t>
  </si>
  <si>
    <t>All Wards (application based)</t>
  </si>
  <si>
    <t>6000 households earning less than R3500 per month (application based) with access to free basic services in 2018/2019</t>
  </si>
  <si>
    <t xml:space="preserve">6000 households earning less than R3500 per month (application based) provided with access to free basic services </t>
  </si>
  <si>
    <t>6000 households earning less than R3500 per month (application based) provided with access to free basic services by the 30th of June 2020</t>
  </si>
  <si>
    <t>6000 households earning less than R3500 per month</t>
  </si>
  <si>
    <t>W&amp;S 01</t>
  </si>
  <si>
    <t>Sanitation</t>
  </si>
  <si>
    <t>MIG:ZA:MIDBLOCK SEWER ERADICATION</t>
  </si>
  <si>
    <t>5 km of new sewer pipeline installed in Ward 15 by the 30th of June 2021</t>
  </si>
  <si>
    <t>5.6 km of new sewer pipeline installed in Ward 15 by the 31st August 2021</t>
  </si>
  <si>
    <t>6 km (completion) of new sewer pipeline installed in Ward 15 by the 30th September 2021.</t>
  </si>
  <si>
    <t>12,21</t>
  </si>
  <si>
    <t>3.8 km of new sewer pipeline installed in Ward 21 by the 30th of June 2021</t>
  </si>
  <si>
    <t>4.2 of new sewer pipeline installed in Ward 21 by the 31st August 2021</t>
  </si>
  <si>
    <t>4.4 km (completion) of new sewer pipeline installed in Ward 21 by the 30th September 2021.</t>
  </si>
  <si>
    <t>16,21</t>
  </si>
  <si>
    <t>3.5 km of new sewer pipeline installed in Ward 16 by the 30th of June 2021</t>
  </si>
  <si>
    <t>5.1 km of new sewer pipeline installed in Ward 16 by the 30th September 2021.</t>
  </si>
  <si>
    <t>W&amp;S 04</t>
  </si>
  <si>
    <t>2.5 km (Completion) of new sewer pipeline installed in Ward 18 by 31st June 2022</t>
  </si>
  <si>
    <t>Water</t>
  </si>
  <si>
    <t xml:space="preserve">IWA Water Balance </t>
  </si>
  <si>
    <t>W&amp;S 06</t>
  </si>
  <si>
    <t>W&amp;S 07</t>
  </si>
  <si>
    <t>W&amp;S 08</t>
  </si>
  <si>
    <t>1.7 km of new sewer pipeline installed in Ward 11 by the 30th of June 2021</t>
  </si>
  <si>
    <t>4 km of new sewer pipeline installed in Ward 11</t>
  </si>
  <si>
    <t>W&amp;S 09</t>
  </si>
  <si>
    <t>W&amp;S 10</t>
  </si>
  <si>
    <t>3,6</t>
  </si>
  <si>
    <t>0.6km of new water pipeline installed by 30th June 2021</t>
  </si>
  <si>
    <t>W&amp;S 11</t>
  </si>
  <si>
    <t xml:space="preserve">1050 VIP toilets installed in Wards 1-12 </t>
  </si>
  <si>
    <t>MW 01</t>
  </si>
  <si>
    <t>Enhance Infrastructure services processes</t>
  </si>
  <si>
    <t>Average turnaround time on repairs (in days)</t>
  </si>
  <si>
    <t>Implementation</t>
  </si>
  <si>
    <t>30 days turnaround time not achieved</t>
  </si>
  <si>
    <t>30 days turnaround time in the 20/21 FY achieved on council vehicles repairs completed
(Number of vehicles received vs number of vehicles serviced)</t>
  </si>
  <si>
    <t>30 days turnaround time in the 21/22 FY achieved on council vehicles repairs completed by the 30th of June 2022
(Number of vehicles received vs number of vehicles serviced)</t>
  </si>
  <si>
    <t xml:space="preserve">turnaround time </t>
  </si>
  <si>
    <t>Job Cards, Monthly reports to SMC, minutes and resolution</t>
  </si>
  <si>
    <t>MW 02</t>
  </si>
  <si>
    <t>1 day turnaround time in the 21/22 FY achieved on council vehicle services completed by the 30th of June 2022
(Number of vehicles received vs number of vehicles serviced)</t>
  </si>
  <si>
    <t>MW 03</t>
  </si>
  <si>
    <t>60 days turnaround time in the 20/21 FY achieved on council plant repairs completed
(Plant vehicles received vs Plant vehicles serviced)</t>
  </si>
  <si>
    <t>MW 04</t>
  </si>
  <si>
    <t>1 day turnaround time in the 21/22 FY achieved on council plant services completed by the 30th of June 2022
(Number of vehicles received vs number of vehicles serviced)</t>
  </si>
  <si>
    <t>SERVICE DELIVERY &amp; BUDGET IMPLEMENTATION PLAN FOR THE 2020/2021 FINANCIAL YEAR</t>
  </si>
  <si>
    <t>60 days turnaround time in the 21/22 FY achieved on council plant repairs completed by the 30th of June 2022
(Plant vehicles received vs Plant vehicles serviced)</t>
  </si>
  <si>
    <t>60 days turnaround time in the  21/22FY achieved on council plant repairs completed by the  30th of September 2021 
(Plant vehicles received vs Plant vehicles serviced)</t>
  </si>
  <si>
    <t>60 days turnaround time in the  21/22 FY achieved on council plant repairs completed by the 31st of December 2021 
(Plant vehicles received vs Plant vehicles serviced)</t>
  </si>
  <si>
    <t>60 days turnaround time in the  21/22 FY achieved on council plant repairs completed by the 31st of March 2022
(Plant vehicles received vs Plant vehicles serviced)</t>
  </si>
  <si>
    <t>60 days turnaround time in the  21/22 FY achieved on council plant repairs completed by the 30th of June 2022
(Plant vehicles received vs Plant vehicles serviced)</t>
  </si>
  <si>
    <t>Planning</t>
  </si>
  <si>
    <t>WM 01</t>
  </si>
  <si>
    <t>WM02</t>
  </si>
  <si>
    <t>Airconditioners replaced</t>
  </si>
  <si>
    <t>Number of Airconditioners replaced</t>
  </si>
  <si>
    <t xml:space="preserve">Informal &amp; Formal areas with no dedicated Refuse collection </t>
  </si>
  <si>
    <t xml:space="preserve">Driver Returns </t>
  </si>
  <si>
    <t>8 333 333. 00</t>
  </si>
  <si>
    <t>Refuse collection  once a week</t>
  </si>
  <si>
    <t>Refuse collection completed once a week for all households within Msunduzi Municipality for the 21/22 FY by the 31st of July 2021</t>
  </si>
  <si>
    <t>Refuse collection completed once a week for all households within Msunduzi Municipality for the 21/22 FY by the 31st of August 2021</t>
  </si>
  <si>
    <t>Refuse collection completed once a week for all households within Msunduzi Municipality for the 21/22 FY by the 31st of October 2019</t>
  </si>
  <si>
    <t>Refuse collection completed once a week for all households within Msunduzi Municipality for the 21/22  FY by the 31st of December 2021</t>
  </si>
  <si>
    <t>Refuse collection completed once a week for all households within Msunduzi Municipality for the 21/22  FY by the 30th of June 2022</t>
  </si>
  <si>
    <t>Refuse collection completed once a week for all households within Msunduzi Municipality for the 21/22  FY by the 31st of March 2022</t>
  </si>
  <si>
    <t>DS 01</t>
  </si>
  <si>
    <t>DS 02</t>
  </si>
  <si>
    <t>Detailed Designs with Documentation submitted for approval</t>
  </si>
  <si>
    <t>DS 03</t>
  </si>
  <si>
    <t>HUMAN SETTLEMENTS</t>
  </si>
  <si>
    <t>Installation</t>
  </si>
  <si>
    <t>Number of EPWP jobs created by the 30th of June 2022</t>
  </si>
  <si>
    <t>Number of EPWP jobs</t>
  </si>
  <si>
    <t>EPWP</t>
  </si>
  <si>
    <t>Job creation</t>
  </si>
  <si>
    <t>R &amp; F 08</t>
  </si>
  <si>
    <t>Appointment of contractor  and Site establishment of Mafunze Community hall ward 7 by the 30th of June 2022</t>
  </si>
  <si>
    <t>923 x Electricity Connections</t>
  </si>
  <si>
    <t xml:space="preserve">VIP toilets installed </t>
  </si>
  <si>
    <t>Rehabilitation</t>
  </si>
  <si>
    <t>Purchase and delivery of Parks and recreation equipment by the 30th of June 2022</t>
  </si>
  <si>
    <t>Purchase and delivery of  equipment</t>
  </si>
  <si>
    <t xml:space="preserve">Number of households  </t>
  </si>
  <si>
    <t>Purchased 17 laptops</t>
  </si>
  <si>
    <t>17 x  laptops</t>
  </si>
  <si>
    <t>100% of faulty / defective electricity meters replaced as per technical exception table by the 31st of July 2021.</t>
  </si>
  <si>
    <t>20 x high masts lights erected and commissioned by the 30th of June 2022.</t>
  </si>
  <si>
    <t>Appointment of Service Provider by the 31st of July 2021.</t>
  </si>
  <si>
    <t>Generate Purchase Order for the purchase of high mast lights by the 31st of August 2021.</t>
  </si>
  <si>
    <t>Generate Purchase Order for the purchase of high mast lights by the 30th of September 2021.</t>
  </si>
  <si>
    <t>Manufacturing in progress and construction of concrete foundations by the 31st of October 2021.</t>
  </si>
  <si>
    <t>Manufacturing in progress and construction of concrete foundations by the 30th of November 2021.</t>
  </si>
  <si>
    <t>Appointment of Service Provider, Generate Purchase Order manufacturing process and construction of concrete foundations by the 31st of December 2021.</t>
  </si>
  <si>
    <t>Manufacturing in progress and construction of concrete foundations by the 31st of January 2022.</t>
  </si>
  <si>
    <t>Commencement of delivery of 20 x high masts and commencement of  erection of high mast lights by the 31st of March 2022.</t>
  </si>
  <si>
    <t>Delivery of 20 x high masts and commencement of  erection of high masts lights by the 31st of May 2022.</t>
  </si>
  <si>
    <t>76 x 11kV equipment purchased and delivered</t>
  </si>
  <si>
    <t>Generate Purchase Order for the purchase of 11kV equipment by the 31st of August 2021.</t>
  </si>
  <si>
    <t>Generate Purchase Order for the purchase of 11kV equipment by the 30th of September 2021.</t>
  </si>
  <si>
    <t xml:space="preserve"> Delivery of 10 x 11kV Capital Equipment by the 31st of December 2021.</t>
  </si>
  <si>
    <t>BSC report for the Appointment of a Service Provider prepared by the 31st of August 2021.</t>
  </si>
  <si>
    <t>Delivery of 1/c 33KV cables &amp; Generate Purchase Order by the 30th of September 2021.</t>
  </si>
  <si>
    <t xml:space="preserve">Commenced with construction by the 31st of October 2021. </t>
  </si>
  <si>
    <t>Trenching and excavations in progress by the 30th of November 2021.</t>
  </si>
  <si>
    <t>Trenching and excavations in progress by the 31st of December 2021.</t>
  </si>
  <si>
    <t>Trenching and excavations in progress by the 31st of January 2022.</t>
  </si>
  <si>
    <t>Cable laying and Backfilling completed by the 31st of May 2022.</t>
  </si>
  <si>
    <t>Material Reservations, BSC Report,  Purchase order, Close out report &amp; Completion certificates</t>
  </si>
  <si>
    <t>Appointment of a service provider for construction and site establishment by the 31st December 2021.</t>
  </si>
  <si>
    <t>Purchase order, monthly reports, close-out report and hand over certificate.</t>
  </si>
  <si>
    <t xml:space="preserve">Generate purchase order for construction by the 31st of August 2021. </t>
  </si>
  <si>
    <t>Receive materials and commence construction work by the 30th of September 2021.</t>
  </si>
  <si>
    <t>Construction work in progress by the 31st of October 2021.</t>
  </si>
  <si>
    <t>Construction work in progress by the 30th of November 2021.</t>
  </si>
  <si>
    <t>Monthly reports, meter installation forms, close-out report and hand over certificate.</t>
  </si>
  <si>
    <t>250 x HOUSE SERVICE CONNECTIONS</t>
  </si>
  <si>
    <t>50 x service connections achieved by the 31st of December 2021.</t>
  </si>
  <si>
    <t>250 x service connections achieved by the 30th of June 2022.</t>
  </si>
  <si>
    <t>ELEC 08</t>
  </si>
  <si>
    <t>ELECTRIFICATION OF JIKA JOE CRU'S PHASE 1 ELECTRIFICATION</t>
  </si>
  <si>
    <t>40 x service connections achieved by the 31st of December 2021.</t>
  </si>
  <si>
    <t>50 x service connections achieved by the 31st of December 2021</t>
  </si>
  <si>
    <t>Process of engaging local SMMEs through advertising commenced by the 31st of July 2021</t>
  </si>
  <si>
    <t>Appointment of Local SMMEs completed by the 31st of August 2021</t>
  </si>
  <si>
    <t>20 cubic metres desilted from Duzi River by the 30th of September 2021</t>
  </si>
  <si>
    <t>Progress meeting held by the 31st of October 2021</t>
  </si>
  <si>
    <t>Progress report received by the 30th of November 2021</t>
  </si>
  <si>
    <t>40 cubic metres desilted from Duzi River by the 31st of December 2021</t>
  </si>
  <si>
    <t>Technical meeting to monitor progress held by the 31st of January 2022</t>
  </si>
  <si>
    <t>Progress meeting held by the 28th of February 2022</t>
  </si>
  <si>
    <t>Technical meeting to monitor progress held by the 30th of April 2022</t>
  </si>
  <si>
    <t>Progress meeting held by the 31st of May 2022</t>
  </si>
  <si>
    <t xml:space="preserve">Detailed Designs with Documentation submitted for funding approval to National Treasury: NDPG by the 30th of June 2022
</t>
  </si>
  <si>
    <t>Procurement process for the appointment of Consulting Engineers commenced by the 31st of July 2021</t>
  </si>
  <si>
    <t>ToRs for the appointment of Service Provider submitted by the 30th of September 2021</t>
  </si>
  <si>
    <t>Draft Inception report received from the appointed Service Provider by the 31st of October 2021</t>
  </si>
  <si>
    <t>Inception meeting with the appointed Service Provider held by the 30th of November 2021</t>
  </si>
  <si>
    <t>Final Inception Report received from the appointed Service Provider by the 31st of December 2021</t>
  </si>
  <si>
    <t>Draft Detailed Designs and Documentation prepared by the 28th of February 2022</t>
  </si>
  <si>
    <t>TP &amp; EM 11</t>
  </si>
  <si>
    <t>Safeguarding the environment for the optimal health of the Community</t>
  </si>
  <si>
    <t>Vector Control</t>
  </si>
  <si>
    <t>17000 sites baited and/or treated for Vector Control  in 2020/2021 FY</t>
  </si>
  <si>
    <t>17000 sites baited and/or treated for Vector Control in the 2021/2022 FY</t>
  </si>
  <si>
    <t>17 000 sites baited and/or treated for Vector Control in the 2021/2022 FY by the 30th of June 2022</t>
  </si>
  <si>
    <t>1400 sites baited and/or treated for Vector Control in the 2021/2022 FY by the 31st of July 2021</t>
  </si>
  <si>
    <t>2 800 sites baited and/or treated for Vector Control in the 2021/2022 FY by the 31st August 2021</t>
  </si>
  <si>
    <t>4200 sites baited and/or treated for Vector Control in the 2021/2022 FY by the 30th September 2021</t>
  </si>
  <si>
    <t>5600 sites baited and/or treated for Vector Control in the 2021/2022 FY by the 31st October 2021</t>
  </si>
  <si>
    <t>7000 sites baited and/or treated for Vector Control in the 2021/2022 FY by the 30th November 2021</t>
  </si>
  <si>
    <t>8400 sites baited and/or treated for Vector Control in the 2021/2022 FY by the 31st December 2021</t>
  </si>
  <si>
    <t>9800 sites baited and/or treated for Vector Control in the 2021/2022 FY by the 31st January 2022</t>
  </si>
  <si>
    <t>11200 sites baited and/or treated for Vector Control in the 2021/2022 FY by the 28th February 2022</t>
  </si>
  <si>
    <t>12600 sites baited and/or treated for Vector Control in the 2021/2022 FY by the 31st March 2022</t>
  </si>
  <si>
    <t>14000 sites baited and/or treated for Vector Control in the 2021/2022 FY by the 30th April 2022</t>
  </si>
  <si>
    <t>15400 sites baited and/or treated for Vector Control in the 2021/2022 FY by the 31st May 2022</t>
  </si>
  <si>
    <t>17000 sites baited and/or treated for Vector Control in the 2021/2022 FY by the 30th June 2022</t>
  </si>
  <si>
    <t>Vector control register</t>
  </si>
  <si>
    <t>R60 000.00</t>
  </si>
  <si>
    <t>TP &amp; EM 12</t>
  </si>
  <si>
    <t>Food Sampling</t>
  </si>
  <si>
    <t>Laboratory results</t>
  </si>
  <si>
    <t>R102 000.00</t>
  </si>
  <si>
    <t>TP &amp; EM 13</t>
  </si>
  <si>
    <t>Water Quality Control (Potable water)</t>
  </si>
  <si>
    <t>Laboratory results
(Potable water)</t>
  </si>
  <si>
    <t>R39 122.50</t>
  </si>
  <si>
    <t>TP &amp; EM 14</t>
  </si>
  <si>
    <t>Water Quality Control (Raw water)</t>
  </si>
  <si>
    <t>Laboratory results
(Raw water)</t>
  </si>
  <si>
    <t>TP &amp; EM 15</t>
  </si>
  <si>
    <t>Air Quality Monitoring</t>
  </si>
  <si>
    <t>24 x real time (continuous) quantitative air quality reports of criteria and other pollutants produced and submitted to SMC in the 2020/2021 FY</t>
  </si>
  <si>
    <t xml:space="preserve">36 x real time (continuous) quantitative air quality reports of criteria and other pollutants produced and submitted to SMC in the 2021/2022 FY </t>
  </si>
  <si>
    <t>36 x real time (continuous) quantitative air quality reports of criteria and other pollutants produced and submitted to SMC in the 2021/2022 FY by the 30th of June 2022</t>
  </si>
  <si>
    <t>3 x real time (continuous) quantitative air quality reports of criteria and other pollutants produced and submitted to SMC in the 2021/2022 FY by the 31st of July 2021</t>
  </si>
  <si>
    <t>6 x real time (continuous) quantitative air quality reports of criteria and other pollutants produced and submitted to SMC in the 2021/2022 FY by the 31st August 2021</t>
  </si>
  <si>
    <t>9 x real time (continuous) quantitative air quality reports of criteria and other pollutants produced and submitted to SMC in the 2021/2022 FY by the 30th September 2021</t>
  </si>
  <si>
    <t>12 x real time (continuous) quantitative air quality reports of criteria and other pollutants produced and submitted to SMC in the 2021/2022 FY by the 31st October 2021</t>
  </si>
  <si>
    <t>15 x real time (continuous) quantitative air quality reports of criteria and other pollutants produced and submitted to SMC in the 2021/2022 FY by the 30th November 2021</t>
  </si>
  <si>
    <t>18 x real time (continuous) quantitative air quality reports of criteria and other pollutants produced and submitted to SMC in the 2021/2022 FY by the 31st December 2021</t>
  </si>
  <si>
    <t>21 x real time (continuous) quantitative air quality reports of criteria and other pollutants produced and submitted to SMC in the 2021/2022 FY by the 31st January 2022</t>
  </si>
  <si>
    <t>24 x real time (continuous) quantitative air quality reports of criteria and other pollutants produced and submitted to SMC in the 2021/2022 FY by the 28th February 2022</t>
  </si>
  <si>
    <t>27 x real time (continuous) quantitative air quality reports of criteria and other pollutants produced and submitted to SMC in the 2021/2022 FY by the 31st March 2022</t>
  </si>
  <si>
    <t>30 x real time (continuous) quantitative air quality reports of criteria and other pollutants produced and submitted to SMC in the 2021/2022 FY by the 30th April 2022</t>
  </si>
  <si>
    <t>33 x real time (continuous) quantitative air quality reports of criteria and other pollutants produced and submitted to SMC in the 2021/2022 FY by the 31st May 2022</t>
  </si>
  <si>
    <t>36 x real time (continuous) quantitative air quality reports of criteria and other pollutants produced and submitted to SMC in the 2021/2022 FY by the 30th June 2022</t>
  </si>
  <si>
    <t>SMC resolutions</t>
  </si>
  <si>
    <t>R500 000</t>
  </si>
  <si>
    <t>4 - BACK TO BASICS</t>
  </si>
  <si>
    <t>4 x Slasher mowers purchased and delivered</t>
  </si>
  <si>
    <t>Purchase of machinery</t>
  </si>
  <si>
    <t>R &amp; F 09</t>
  </si>
  <si>
    <t>439 EPWP jobs created by the 30th of June 2022</t>
  </si>
  <si>
    <t>R &amp; F 10</t>
  </si>
  <si>
    <t xml:space="preserve">6 km (completion) of new sewer pipeline installed in Ward 15 </t>
  </si>
  <si>
    <t xml:space="preserve">Monthly Progress Report, Completion certificate </t>
  </si>
  <si>
    <t>4.4 km (completion) of new sewer pipeline installed in Ward 21</t>
  </si>
  <si>
    <t>4.7 of new sewer pipeline installed in Ward 16 by the 31st August 2021</t>
  </si>
  <si>
    <t>3.4 km of new sewer pipeline installed in Ward 13 &amp; 18 cummulatively by the 30th of June 2021</t>
  </si>
  <si>
    <t>2.5 km (Completion) of new sewer pipeline installed in Ward 18</t>
  </si>
  <si>
    <t>1.35 km of new sewer pipeline installed in Ward 18 by 31st August 2021</t>
  </si>
  <si>
    <t>1.5 km of new sewer pipeline installed in Ward 18 by 30th September 2021</t>
  </si>
  <si>
    <t>Total Water Losses reduced to 31.5% based on International Water Association Balance by the 31st of July 2021</t>
  </si>
  <si>
    <t>Total Water Losses reduced to 31.2% based on International Water Association Balance by the 31st of August 2021</t>
  </si>
  <si>
    <t>Total Water Losses reduced to 31.3% based on International Water Association Balance by the 30th of September 2021</t>
  </si>
  <si>
    <t>Total Water Losses reduced to 31% based on International Water Association Balance by the 31st of October 2021</t>
  </si>
  <si>
    <t>Total Water Losses reduced to 31% based on International Water Association Balance by the 30th of November 2021</t>
  </si>
  <si>
    <t>Total Water Losses reduced to 32.5% based on International Water Association Balance by the 31st of December 2021</t>
  </si>
  <si>
    <t>1.9 km of new sewer pipeline installed in Ward 11 by 31st August 2021</t>
  </si>
  <si>
    <t>2.1 km of new sewer pipeline installed in Ward 11 by 30th September 2021</t>
  </si>
  <si>
    <t>6km of new water pipeline installed in Ward 3 &amp; 6 cummulatively</t>
  </si>
  <si>
    <t>1.8km of new water pipeline installed in Ward 3 &amp; 6 cummulatively by 31st August 2021</t>
  </si>
  <si>
    <t>2.6km of new water pipeline installed in Ward 3 &amp; 6 cummulatively by 30th September 2021</t>
  </si>
  <si>
    <t>W&amp;S 13</t>
  </si>
  <si>
    <t>Procurement of 700 VIP topstructures by 31st August 2021</t>
  </si>
  <si>
    <t>Procurement of 1050 VIP topstructures by 30th September 2021</t>
  </si>
  <si>
    <t>Employment contracts</t>
  </si>
  <si>
    <t>TP &amp; EM 01</t>
  </si>
  <si>
    <t>LAND USE MANAGEMENT SYSTEM</t>
  </si>
  <si>
    <t>Final draft Single Land Use Scheme for Msunduzi Municipality prepared and submitted to SMC by the 31st of December 2021</t>
  </si>
  <si>
    <t>400 105</t>
  </si>
  <si>
    <t>Final Draft Single Land Use scheme received and SPLUMA Application initiated by the 31st of July 2021</t>
  </si>
  <si>
    <t>Spluma application advertised for public comments by the 31st of August 2021</t>
  </si>
  <si>
    <t>SPLUMA application referred to the Municipal Planning Tribunal by the 30th of November 2021</t>
  </si>
  <si>
    <t>Final draft Single Land Use Scheme for Msunduzi Municipality &amp; SMC Resolution</t>
  </si>
  <si>
    <t>TP &amp; EM 03</t>
  </si>
  <si>
    <t>SPATIAL PLANNING &amp; LAND USE MANAGEMENT SYSTEM</t>
  </si>
  <si>
    <t>22,23,27,30,31&amp;32</t>
  </si>
  <si>
    <t xml:space="preserve">Approved Urban Network Strategy and Network Elements  </t>
  </si>
  <si>
    <t>Draft Integration Zone Concept Plan submitted to Municipality by 31st of August 2021</t>
  </si>
  <si>
    <t xml:space="preserve">Consultation and Engagement with key stakeholders on Draft Integration Zone Investment Plan by 30th of September 2021 </t>
  </si>
  <si>
    <t>Draft Integration Zone Concept Plan submitted to National Treasury by 31st of October 2021</t>
  </si>
  <si>
    <t>Engagement and Approval of Concept Plan by National Treasury by 30th of November 2021</t>
  </si>
  <si>
    <t>Draft Integration Zone Investment Plan submitted to Municipality by 31st of December 2021</t>
  </si>
  <si>
    <t>Engagement and Refinement of Integration Zone Investment Plan with National Treasury by 31st of January 2022</t>
  </si>
  <si>
    <t>Final Draft Integration Zone Investment Plan submitted to National Treasury for adoption by 28th of February 2022</t>
  </si>
  <si>
    <t xml:space="preserve">N/A  </t>
  </si>
  <si>
    <t>Placement of Advertisement and SCM Process by 31st of August 2021</t>
  </si>
  <si>
    <t>Bid Adjudication and Letter of appointment of Service by the 31st of October 2021</t>
  </si>
  <si>
    <t>Project Introductory meeting held by  30th of November 2021</t>
  </si>
  <si>
    <t>TP &amp; EM 05</t>
  </si>
  <si>
    <t xml:space="preserve">Edendale Corridor &amp; CBD Physical Development Framework Plan </t>
  </si>
  <si>
    <t>10 to 24</t>
  </si>
  <si>
    <t>1 x Adoption Report on the Edendale Corridor &amp; CBD Physical Development Framework Plan submitted to SMC by 30th June 2022</t>
  </si>
  <si>
    <t>First Draft Synthesis of Issues, Vision &amp; Spatial Concept  Development Report submitted to the Municipality by 31st of August 2021</t>
  </si>
  <si>
    <t>Report on Draft Synthesis of Issues, Vision &amp; Spatial Concept Development submitted to SMC by 30th of September 2021</t>
  </si>
  <si>
    <t>Stakeholder Engagement meetings held by 31st of October 2021</t>
  </si>
  <si>
    <t>Public Participation meeting held by 30th of November 2021</t>
  </si>
  <si>
    <t>Draft Physical Development Framework submitted to Msunduzi Municipality by 31st of December 2021</t>
  </si>
  <si>
    <t>Engagement and Refinement of the Physical Development Framework by 31st of January 2022</t>
  </si>
  <si>
    <t>Report on the Physical Development Framework submitted to SMC by  28th February 2022</t>
  </si>
  <si>
    <t>SMC Report and Resolution on the Edendale Corridor &amp; CBD Physical Development Framework Plan</t>
  </si>
  <si>
    <t>TP &amp; EM 07</t>
  </si>
  <si>
    <t xml:space="preserve">GEVDI
</t>
  </si>
  <si>
    <t>Edendale Land Acquisition</t>
  </si>
  <si>
    <t>Ward 10-24</t>
  </si>
  <si>
    <t>Tranche 2 Expropriation [R25m]</t>
  </si>
  <si>
    <t>1 x Progress Report on Tranche 3 Edendale Land Acquisition and Expropriation submitted to SMC by 30th of June 2022</t>
  </si>
  <si>
    <t xml:space="preserve">Date of Progress Report to SMC on Tranche 3 Edendale Acquisition and Expropriation </t>
  </si>
  <si>
    <t>Letter of appointment of Service by 30th of November 2021</t>
  </si>
  <si>
    <t>Project Introductory meeting held by  31st of December 2021</t>
  </si>
  <si>
    <t>Draft Inception Report and Communication Plan submitted to Msunduzi Municipality by 31st of January 2022</t>
  </si>
  <si>
    <t xml:space="preserve">Valuation and Negotiations on 50 properties by 28th of February 2022 </t>
  </si>
  <si>
    <t xml:space="preserve">Valuation and Negotiations on 50 properties by 31st of March 2022 </t>
  </si>
  <si>
    <t xml:space="preserve">Valuation and Negotiations on 75 properties by 30th of April 2022 </t>
  </si>
  <si>
    <t>Conclude Signing of Sale Agreements and Reconcile Final Expropriation List by 31st May 2022</t>
  </si>
  <si>
    <t>SMC Report and Resolution on Tranche 3 Edendale Land Acquisition and Expropriation</t>
  </si>
  <si>
    <t>TP &amp; EM 08</t>
  </si>
  <si>
    <t>Edendale Town Centre: Civic Zone Feasibility Study</t>
  </si>
  <si>
    <t>Pre-Feasibility Study Report submitted to National Treasury</t>
  </si>
  <si>
    <t>1 x Adoption Report on the Edendale Town Centre: Civic Zone Feasibility Study submitted to SMC by the 30th of June 2022</t>
  </si>
  <si>
    <t>Date of Adoption Report to SMC on the  Edendale Town Centre: Civic Zone Feasibility Study</t>
  </si>
  <si>
    <t>Consultation with Government Department and ICT Hub stakeholders conducted by the 31st of August 2021</t>
  </si>
  <si>
    <t>First Draft Detailed Assessment of Concept Report submitted to Msunduzi Municipality by the 30th   of October 2021</t>
  </si>
  <si>
    <t>Progress meeting with Service provider held by the 30th of November 2021</t>
  </si>
  <si>
    <t>Reviewed Detailed Assessment of Concept Report submitted to Msunduzi Municipality by the 31st of December 2021</t>
  </si>
  <si>
    <t xml:space="preserve">Detailed Assessment of Concept Report and Implementation plan submitted to Msunduzi Municipality by the  31st of March 2022 </t>
  </si>
  <si>
    <t>Mobilisation of Stakeholders and Partnership Arrangements by 30th April 2022</t>
  </si>
  <si>
    <t>Review meeting with National Treasury held by the 31st of May 2022</t>
  </si>
  <si>
    <t>SMC Report and Resolution on the  Edendale Town Centre Civic Zone Feasibility Study</t>
  </si>
  <si>
    <t>TP &amp; EM 09</t>
  </si>
  <si>
    <t xml:space="preserve">Review of Benchmark Report. </t>
  </si>
  <si>
    <t>Approved and adopted Benchmark Report by Full Council in 2020</t>
  </si>
  <si>
    <t xml:space="preserve">1 x Review of Benchmark Report submitted to SMC by 30th of April 2022 </t>
  </si>
  <si>
    <t xml:space="preserve">Date of Adoption Report to SMC on the Review of Benchmark report  </t>
  </si>
  <si>
    <t>Placement of Advertisement and SCM Process by 31st August 2021</t>
  </si>
  <si>
    <t>Draft Inception Report submitted to Msunduzi Municipality by 31st December 2021</t>
  </si>
  <si>
    <t>Property Market Research and Analysis conducted by the 31st of January 2022</t>
  </si>
  <si>
    <t>Consultation and engagement with key stakeholders on the Review of the Benchmark Report by 28th of February 2022</t>
  </si>
  <si>
    <t>Benchmark Report Submitted by the Service Provider to Msunduzi Municipality by the 31st of March 2022</t>
  </si>
  <si>
    <t>SMC Report and Resolution on the  Review of the Benchmark Report</t>
  </si>
  <si>
    <t>HS 01</t>
  </si>
  <si>
    <t>Edendale S Phase 8 Extension</t>
  </si>
  <si>
    <t>76 x new houses completed</t>
  </si>
  <si>
    <t>76 x new houses completed in the 21/22 FY for Edendale Unit S Phase 8 Ext by the 30th of June 2022</t>
  </si>
  <si>
    <t>7 x new houses completed in the 21/22 FY for Edendale Unit S Phase 8 Ext by the 31st of July 2021</t>
  </si>
  <si>
    <t>14 x new houses completed in the 21/22 FY for Edendale Unit S Phase 8 Ext by the 31st of August 2021</t>
  </si>
  <si>
    <t>21 x new houses completed in the 21/22 FY for Edendale Unit S Phase 8 Ext by the 30th of September 2021</t>
  </si>
  <si>
    <t>28 x new houses completed in the 21/22 FY for Edendale Unit S Phase 8 Ext by the 31st of October 2021</t>
  </si>
  <si>
    <t>35 x new houses completed in the 21/22 FY for Edendale Unit S Phase 8 Ext by the 30th of November 2021</t>
  </si>
  <si>
    <t>38 x new houses completed in the 21/22 FY for Edendale Unit S Phase 8 Ext by the 31st of December 2021</t>
  </si>
  <si>
    <t>41 x new houses completed in the 21/22 FY for Edendale Unit S Phase 8 Ext by the 31st of January 2022</t>
  </si>
  <si>
    <t>48 x new houses completed in the 21/22 FY for Edendale Unit S Phase 8 Ext by the 28th of February 2022</t>
  </si>
  <si>
    <t>55 x new houses completed in the 21/22 FY for Edendale Unit S Phase 8 Ext by the 31st of March 2022</t>
  </si>
  <si>
    <t>62 x new houses completed in the 21/22 FY for Edendale Unit S Phase 8 Ext by the 30th of April 2022</t>
  </si>
  <si>
    <t>69 x new houses completed in the 21/22 FY for Edendale Unit S Phase 8 Ext by the 31st of May 2022</t>
  </si>
  <si>
    <t>HS 02</t>
  </si>
  <si>
    <t>Jika Joe Community Residential Unit</t>
  </si>
  <si>
    <t>Date construction completed</t>
  </si>
  <si>
    <t>HS 03</t>
  </si>
  <si>
    <t>Wirewall Rectification Project</t>
  </si>
  <si>
    <t>220 x new houses to be completed for Wirewall Rectification Project by the 30th June 2021</t>
  </si>
  <si>
    <t xml:space="preserve">Number of new houses completed </t>
  </si>
  <si>
    <t>20 x new houses completed in the 21/22 FY for Wirewall Rectification Project by the 31st of July 2021</t>
  </si>
  <si>
    <t>40 x new houses completed in the 21/22 FY for Wirewall Rectification by the 31st of August 2021</t>
  </si>
  <si>
    <t>60 x new houses completed in the 21/22 FY for Wirewall Rectification by the 30th of September 2021</t>
  </si>
  <si>
    <t>80 x new houses completed in the 21/22 FY for Wirewall Rectification by the 31st of October 2021</t>
  </si>
  <si>
    <t>100 x new houses completed in the 21/22 FY for Wirewall Rectification by the 30th of November 2021</t>
  </si>
  <si>
    <t>100 x new houses completed in the 21/22 FY for Wirewall Rectification by the 31st of December 2021</t>
  </si>
  <si>
    <t>HS 04</t>
  </si>
  <si>
    <t>Wirewall Rectification Project Renovations</t>
  </si>
  <si>
    <t>HS 05</t>
  </si>
  <si>
    <t>60 x new houses completed</t>
  </si>
  <si>
    <t>Number of new houses  completed</t>
  </si>
  <si>
    <t>D6 Invoice, 
Municipal inspection form, 
 Meeting Minutes</t>
  </si>
  <si>
    <t>HS 06</t>
  </si>
  <si>
    <t>HS 07</t>
  </si>
  <si>
    <t>Thamboville Housing project</t>
  </si>
  <si>
    <t>60 x new houses completed in the 21/22 FY for Thamboville Housing Project by the 30th of June 2022</t>
  </si>
  <si>
    <t>5 x new houses completed in the 21/22 FY for Thamboville Housing Project by the 31st of July 2021</t>
  </si>
  <si>
    <t>10 x new houses completed in the 21/22 FY for Thamboville Housing Project by the 31st of August 2021</t>
  </si>
  <si>
    <t>15 x new houses completed in the 21/22 FY for Thembalihle Housing Project Ext by the 30th of September 2021</t>
  </si>
  <si>
    <t>20 x new houses completed in the 21/22 FY for Thamboville Housing Project by the 31st of October 2021</t>
  </si>
  <si>
    <t>25 x new houses completed in the 21/22 FY for Thamboville Housing Project by the 30th of November 2021</t>
  </si>
  <si>
    <t>30 x new houses completed in the 21/22 FY for Thamboville Housing Project by the 31st of December 2021</t>
  </si>
  <si>
    <t>HS 08</t>
  </si>
  <si>
    <t>Glenwood Q-Section Housing project</t>
  </si>
  <si>
    <t>HS 09</t>
  </si>
  <si>
    <t>Thembalihle Housing project</t>
  </si>
  <si>
    <t>HS 10</t>
  </si>
  <si>
    <t>D6 Invoice, Municipal 
inspection form, , 
Meeting Minutes</t>
  </si>
  <si>
    <t>Preparation of a Single Land Use Management Scheme</t>
  </si>
  <si>
    <t>Msunduzi Land Use Management Scheme, Ashburton Scheme and Policy for areas situated outside the scheme.</t>
  </si>
  <si>
    <t>Review &amp; Update of Msunduzi Urban Network Strategy &amp; Investment Plan for Prioritized Integration Zone</t>
  </si>
  <si>
    <t>1 x Adoption Report on the Review &amp; Update of the Msunduzi Urban Network Strategy &amp; Investment Plan for Prioritized Integration Zone submitted to SMC by 31st of March 2022</t>
  </si>
  <si>
    <t xml:space="preserve">Date of Adoption Report to SMC on the Review &amp; Update of Msunduzi Urban Network Strategy &amp; Investment Plan for Prioritized Integration Zone  </t>
  </si>
  <si>
    <t>SMC Report and Resolution on the Review &amp; Update of Msunduzi Urban Network Strategy &amp; Investment Plan for Prioritized Integration Zone</t>
  </si>
  <si>
    <t>Bid Specification and  SCM process by 31st of July 2021</t>
  </si>
  <si>
    <t>Date of Adoption Report to SMC on the Edendale Corridor &amp; CBD Physical Development Framework Plan</t>
  </si>
  <si>
    <t>Number of sites baited and/or treated for Vector Control in the 2021/2022 FY</t>
  </si>
  <si>
    <t>960 Food samples and swabs taken &amp; analysed in 2020/2021 FY</t>
  </si>
  <si>
    <t>960 Food samples and swabs taken &amp; analysed in the 2021/2022 FY</t>
  </si>
  <si>
    <t>960 Food samples and swabs taken &amp; analysed</t>
  </si>
  <si>
    <t xml:space="preserve">Number of Food samples and swabs taken &amp; analysed in the 2021/2022 FY </t>
  </si>
  <si>
    <t>80 Food samples and swabs taken &amp; analysed in the  2021/2022 FY by the 31st of July 2021</t>
  </si>
  <si>
    <t>160 Food samples and  swabs taken &amp; analysed in the 2021/2022 FY by the 31st August 2021</t>
  </si>
  <si>
    <t>240 Food samples and swabs taken &amp; analysed in the 2021/2022 FY by the 30th September 2021</t>
  </si>
  <si>
    <t>320 Food samples and swabs taken &amp; analysed in the 2021/2022 FY by the 31st October 2021</t>
  </si>
  <si>
    <t>400 Food samples and swabs taken &amp; analysed in the 2021/2022 FY by the 30th November 2021</t>
  </si>
  <si>
    <t>480 Food samples and swabs taken &amp; analysed in the 2021/2022 FY by the 31st December 2021</t>
  </si>
  <si>
    <t>560 Food samples and swabs taken &amp; analysed in the 2021/2022 FY by the 31st January 2022</t>
  </si>
  <si>
    <t>640 Food samples and swabs taken &amp; analysed in the 2021/2022 FY by the 28th February 2022</t>
  </si>
  <si>
    <t>720 Food samples and swabs taken &amp; analysed in the 2021/2022 FY by the 31st March 2022</t>
  </si>
  <si>
    <t>800 Food samples and swabs taken &amp; analysed in the 2021/2022 FY by the 30th April 2022</t>
  </si>
  <si>
    <t>880 Food samples and swabs taken &amp; analysed in the 2021/2022 FY by the 31st May 2022</t>
  </si>
  <si>
    <t>960 Food samples and swabs taken &amp; analysed in the 2021/2022 FY by the 30th June 2022</t>
  </si>
  <si>
    <t xml:space="preserve">1020 water samples taken &amp; analysed for Water Quality Control in 2020/2021 FY
</t>
  </si>
  <si>
    <t>1 020 water samples taken &amp; analysed for Water Quality Control in the 2021/2022 FY
(Potable water)</t>
  </si>
  <si>
    <t>1020 water samples taken &amp; analysed for Water Quality Control in the 2021/2022 FY by the 30th of June 2022
(Potable water)</t>
  </si>
  <si>
    <t>Number of water samples taken &amp; analysed for Water Quality Control in the 2021/2022 FY
 (Potable water)</t>
  </si>
  <si>
    <t>85 water samples taken &amp; analysed for Water Quality Control in the 2021/2022 FY by the 31st of July 2021
(Potable water)</t>
  </si>
  <si>
    <t>170 water samples taken &amp; analysed for Water Quality Control in the 2021/2022 FY by the 31st August 2021
(Potable water)</t>
  </si>
  <si>
    <t>255 water samples taken &amp; analysed for Water Quality Control in the 2021/2022 FY by the 30th September 2021
(Potable water)</t>
  </si>
  <si>
    <t>340 water samples taken &amp; analysed for Water Quality Control in the 2021/2022 FY by the 31st October 2021
(Potable water)</t>
  </si>
  <si>
    <t>425 water samples taken &amp; analysed for Water Quality Control in the 2021/2022 FY by the 30th November 2021
(Potable water)</t>
  </si>
  <si>
    <t>510 water samples taken &amp; analysed for Water Quality Control in the 2021/2022 FY by the 31st December 2021
(Potable water)</t>
  </si>
  <si>
    <t>595 water samples taken &amp; analysed for Water Quality Control in the 2021/2022 FY by the 31st January 2022
(Potable water)</t>
  </si>
  <si>
    <t>680 water samples taken &amp; analysed for Water Quality Control in the 2021/2022 FY by the 28th February 2022
(Potable water)</t>
  </si>
  <si>
    <t>765 water samples taken &amp; analysed for Water Quality Control in the 2021/2022 FY by the 31st March 2022
(Potable water)</t>
  </si>
  <si>
    <t>850 water samples taken &amp; analysed for Water Quality Control in the 2021/2022 FY by the 30th April 2022
(Potable water)</t>
  </si>
  <si>
    <t>935 water samples taken &amp; analysed for Water Quality Control in the 2021/2022 FY by the 31st May 2022
(Potable water)</t>
  </si>
  <si>
    <t>1020 water samples taken &amp; analysed for Water Quality Control in the 2021/2022 FY by the 30th June 2022
(Potable water)</t>
  </si>
  <si>
    <t>800 water samples taken &amp; analysed for Water Quality Control in 2020/2021 FY</t>
  </si>
  <si>
    <t>800 water samples taken &amp; analysed for Water Quality Control in the 2021/2022 FY
(Raw water)</t>
  </si>
  <si>
    <t>800 water samples taken &amp; analysed for Water Quality Control in the 2021/2022 FY by the 30th of June 2022
(Raw water)</t>
  </si>
  <si>
    <t>Number of water samples taken &amp; analysed for Water Quality Control in the 2021/2022 FY
(Raw water)</t>
  </si>
  <si>
    <t>65 water samples taken &amp; analysed for Water Quality Control in the 2021/2022 FY by the 31st of July 2021
(Raw water)</t>
  </si>
  <si>
    <t>130 water samples taken &amp; analysed for Water Quality Control in the 2021/2022 FY by the 31st August 2021
(Raw water)</t>
  </si>
  <si>
    <t>195 water samples taken &amp; analysed for Water Quality Control in the 2021/2022 FY by the 30th September 2021
(Raw water)</t>
  </si>
  <si>
    <t>260 water samples taken &amp; analysed for Water Quality Control in the 2021/2022 FY by the 31st October 2021
(Raw water)</t>
  </si>
  <si>
    <t>325 water samples taken &amp; analysed for Water Quality Control in the 2021/2022 FY by the 30th November 2021
(Raw water)</t>
  </si>
  <si>
    <t>390 water samples taken &amp; analysed for Water Quality Control in the 2021/2022 FY by the 31st December 2021
(Raw water)</t>
  </si>
  <si>
    <t>455 water samples taken &amp; analysed for Water Quality Control in the 2021/2022 FY by the 31st January 2022
(Raw water)</t>
  </si>
  <si>
    <t>520 water samples taken &amp; analysed for Water Quality Control in the 2021/2022 FY by the 28th February 2022
(Raw water)</t>
  </si>
  <si>
    <t>585 water samples taken &amp; analysed for Water Quality Control in the 2021/2022 FY by the 31st March 2022
(Raw water)</t>
  </si>
  <si>
    <t>650 water samples taken &amp; analysed for Water Quality Control in the 2021/2022 FY by the 30th April 2022
(Raw water)</t>
  </si>
  <si>
    <t>715 water samples taken &amp; analysed for Water Quality Control in the 2021/2022 FY by the 31st May 2022
(Raw water)</t>
  </si>
  <si>
    <t>800 water samples taken &amp; analysed for Water Quality Control in the 2021/2022 FY by the 30th June 2022
(Raw water)</t>
  </si>
  <si>
    <t>Number of real time (continuous) quantitative air quality reports of criteria and other pollutants produced and submitted to SMC in the 2021/2022 FY</t>
  </si>
  <si>
    <t>D6 Invoice, 
Municipal inspection form, 
Meeting Minutes, 
monthly progress reports</t>
  </si>
  <si>
    <t>Construction of top structures to be completed on phase 1A to a value of R59 270 000 in ward 33 (Jika Joe Community Residential Unit) by the 30th of June 2021</t>
  </si>
  <si>
    <t>Payments certificate  with BOQ,         
Meeting Minutes     
Monthly progress reports.</t>
  </si>
  <si>
    <t>D6 Invoice, 
Municipal inspection form,
Meeting Minutes, 
monthly progress reports</t>
  </si>
  <si>
    <t>180 x houses renovated for the Wirewall Rectification Project in the 21/22 FY</t>
  </si>
  <si>
    <t>180  x houses renovated</t>
  </si>
  <si>
    <t xml:space="preserve">180 x houses renovated for the Wirewall Rectification Project in the 21/22 FY by the 30th of June 2022
</t>
  </si>
  <si>
    <t>Number of houses renovated</t>
  </si>
  <si>
    <t>15 x houses renovated for the Wirewall Rectification Project in the 21/22 FY by the 31st of July 2021</t>
  </si>
  <si>
    <t>30 x houses renovated for the Wirewall Rectification Project in the 21/22 FY by the 31st of August 2021</t>
  </si>
  <si>
    <t>45 x houses renovated for the Wirewall Rectification Project in the 21/22 FY by the 30th of September 2021</t>
  </si>
  <si>
    <t>60 x houses renovated for the Wirewall Rectification Project in the 21/22 FY by the 31st of October 2021</t>
  </si>
  <si>
    <t>75 x houses renovated for the Wirewall Rectification Project in the 21/22 FY by the 30th of November 2021</t>
  </si>
  <si>
    <t>90 x houses renovated for the Wirewall Rectification Project in the 21/22 FY by the 31st of December 2021</t>
  </si>
  <si>
    <t>105 x houses renovated for the Wirewall Rectification Project in the 21/22 FY by the 31st of January 2022</t>
  </si>
  <si>
    <t>120 x houses renovated for the Wirewall Rectification Project in the 21/22 FY by the 28th of February 2022</t>
  </si>
  <si>
    <t>135 x houses renovated for the Wirewall Rectification Project in the 21/22 FY by the 31st of March 2022</t>
  </si>
  <si>
    <t>150 x houses renovated for the Wirewall Rectification Project in the 21/22 FY by the 30th of April 2022</t>
  </si>
  <si>
    <t>165 x houses renovated for the Wirewall Rectification Project in the 21/22 FY by the 31st of May 2022</t>
  </si>
  <si>
    <t>180 x houses renovated for the Wirewall Rectification Project in the 21/22 FY by the 30th of June 2022</t>
  </si>
  <si>
    <t>D6 Invoice, 
Municipal inspection form,
Meeting Minutes, 
Monthly progress reports</t>
  </si>
  <si>
    <t>D6 Invoice, 
Municipal inspection form, 
 Meeting Minutes, 
Monthly progress reports</t>
  </si>
  <si>
    <t>D6 Invoice, 
Municipal inspection form, 
Meeting Minutes,
Monthly progress reports</t>
  </si>
  <si>
    <t>UMgungundlovu Rectification Project</t>
  </si>
  <si>
    <t>CE 01</t>
  </si>
  <si>
    <t>Community Outreach and Education Programme</t>
  </si>
  <si>
    <t>Art Exhibitions: Tatham Art Gallery</t>
  </si>
  <si>
    <t>6  x Art Exhibitions</t>
  </si>
  <si>
    <t>3 x Msunduzi Art Exhibitions held by the 30th of September 2021</t>
  </si>
  <si>
    <t>6 x Msunduzi Art Exhibitions held by the 31st of December 2021</t>
  </si>
  <si>
    <t>7 x Msunduzi Art Exhibitions held by the 31st of March 2022</t>
  </si>
  <si>
    <t>press coverage, social media coverage, website, visitors book, photographs, Outline publication</t>
  </si>
  <si>
    <t>b</t>
  </si>
  <si>
    <t>CE 02</t>
  </si>
  <si>
    <t xml:space="preserve">Replacement of market roof box gutters to be replaced </t>
  </si>
  <si>
    <t>replacement of market roof box gutters</t>
  </si>
  <si>
    <t>replacement of roof box gutters,</t>
  </si>
  <si>
    <t xml:space="preserve">2 x roof box gutters replaced </t>
  </si>
  <si>
    <t>2 x roof box gutters replaced by the 31st of May 2022</t>
  </si>
  <si>
    <t xml:space="preserve">Number roof box gutters replaced </t>
  </si>
  <si>
    <t>Meeting with building section held by the 31st of July 2021</t>
  </si>
  <si>
    <t>Drawing of spec completed by the 31st of August 2021</t>
  </si>
  <si>
    <t>Invoice / completion certificate.</t>
  </si>
  <si>
    <t>CE 03</t>
  </si>
  <si>
    <t>Market office chairs</t>
  </si>
  <si>
    <t>market office chairs</t>
  </si>
  <si>
    <t>Supplier appointed by the 30th of November 2021</t>
  </si>
  <si>
    <t xml:space="preserve">25 x market office chairs to be purchased and delivered by the 31st of January 2022
</t>
  </si>
  <si>
    <t xml:space="preserve">Delivery Note and invoice </t>
  </si>
  <si>
    <t xml:space="preserve">Invoice </t>
  </si>
  <si>
    <t>CE 08</t>
  </si>
  <si>
    <t>Crime, Bylaw.  Sub Station and Monitoring through CCTV Camera</t>
  </si>
  <si>
    <t>Reporting of camera downtime</t>
  </si>
  <si>
    <t>24, 27, 30,32,33,35,36,37</t>
  </si>
  <si>
    <t xml:space="preserve">90% or more of all CCTV cameras under control of Safe City to be fully operational </t>
  </si>
  <si>
    <t>90% or more of all CCTV cameras under control of Safe City to be fully operational by the 30th of June 2022</t>
  </si>
  <si>
    <t>% of operational cameras</t>
  </si>
  <si>
    <t>90% or more of all CCTV cameras under control of Safe City to be fully operational by the 31st of July 2021</t>
  </si>
  <si>
    <t>90% or more of all CCTV cameras under control of Safe City to be fully operational  by the 31st of August 2021</t>
  </si>
  <si>
    <t>90% or more of all CCTV cameras under control of Safe City to be fully operational  by the 30th of September 2021</t>
  </si>
  <si>
    <t>90% or more of all CCTV cameras under control of Safe City to be fully operational  by the 31st of October 2021</t>
  </si>
  <si>
    <t>90% or more of all CCTV cameras under control of Safe City to be fully operational by the 30th of November 2021</t>
  </si>
  <si>
    <t>90% or more of all CCTV cameras under control of Safe City to be fully operational by the 31st of December 2021</t>
  </si>
  <si>
    <t>90% or more of all CCTV cameras under control of Safe City to be fully operational  by the 31st of January 2022</t>
  </si>
  <si>
    <t>290% or more of all CCTV cameras under control of Safe City to be fully operational by the 28th of February 2022</t>
  </si>
  <si>
    <t>90% or more of all CCTV cameras under control of Safe City to be fully operational  by the 31st of March 2022</t>
  </si>
  <si>
    <t>90% or more of all CCTV cameras under control of Safe City to be fully operational  by the 30th of April 2022</t>
  </si>
  <si>
    <t>90% or more of all CCTV cameras under control of Safe City to be fully operational by the 31st of May 2022</t>
  </si>
  <si>
    <t>Safe City Technical Fault Register.</t>
  </si>
  <si>
    <t>100 % Completion of Landscaping and grass cutting as per grass cutting schedule by the 30th of June 2022</t>
  </si>
  <si>
    <t>439 x EPWP jobs created by the 30th of June 2022</t>
  </si>
  <si>
    <t>Upgrade of roads</t>
  </si>
  <si>
    <t>100 % Completion of Landscaping and grass cutting</t>
  </si>
  <si>
    <t xml:space="preserve">Construction </t>
  </si>
  <si>
    <t xml:space="preserve">Households provided with weekly refuse removal by the 30th of June 2022 </t>
  </si>
  <si>
    <t xml:space="preserve">Households provided with weekly refuse </t>
  </si>
  <si>
    <t>Grass Cutting</t>
  </si>
  <si>
    <t>Number of Road Safety Awareness campaingns by the 30th of June 2022</t>
  </si>
  <si>
    <t xml:space="preserve">Road Safety Awareness </t>
  </si>
  <si>
    <t>Number of Road Safety Awareness campaingns</t>
  </si>
  <si>
    <t>Number of Community outreach programs conducted by the 30th of June 202</t>
  </si>
  <si>
    <t xml:space="preserve">Community outreach programs </t>
  </si>
  <si>
    <t>Community  programs</t>
  </si>
  <si>
    <t xml:space="preserve">15.5 km </t>
  </si>
  <si>
    <t>18km</t>
  </si>
  <si>
    <t>20km</t>
  </si>
  <si>
    <t>26.8KM</t>
  </si>
  <si>
    <t>1629 x Electricity Connections achieved by the 30th of June 2022</t>
  </si>
  <si>
    <t>1050 x VIP toilets installed by the 30th of June 2022</t>
  </si>
  <si>
    <t>Number of Social Support Programs conducted by the 30th of June 2022</t>
  </si>
  <si>
    <t>Number of Social Support Programs conducted</t>
  </si>
  <si>
    <t>Percentage of Capital Budget Actully Spent on Capital Projects</t>
  </si>
  <si>
    <t>% Capital Budget Spent</t>
  </si>
  <si>
    <t>Number of households earning less than 3500 with access to free basic services</t>
  </si>
  <si>
    <t>Number of People receiving free basic services</t>
  </si>
  <si>
    <t>Indegent Register</t>
  </si>
  <si>
    <t>Capital Budget Monitoring</t>
  </si>
  <si>
    <t>% Percentage of Revenue Collection rate on outstanding debt</t>
  </si>
  <si>
    <t>% Percentage of Revenue Collection</t>
  </si>
  <si>
    <t xml:space="preserve">% of Revenue Collection rate on current debt </t>
  </si>
  <si>
    <t xml:space="preserve">100% Compliance with MFMA schedule of deadlines </t>
  </si>
  <si>
    <t xml:space="preserve">D </t>
  </si>
  <si>
    <t>MFMA</t>
  </si>
  <si>
    <t>Revenue Collection</t>
  </si>
  <si>
    <t>% of Revenue Collection</t>
  </si>
  <si>
    <t>100% Compliance with MFMA</t>
  </si>
  <si>
    <t xml:space="preserve">% rates clearance applications processed </t>
  </si>
  <si>
    <t>% rates clearance</t>
  </si>
  <si>
    <t xml:space="preserve">SUSTAINABLE DEVELOPMENT &amp; CITY ENTERPRISES </t>
  </si>
  <si>
    <t xml:space="preserve">Number of jobs created through CWP </t>
  </si>
  <si>
    <t>Number of jobs created</t>
  </si>
  <si>
    <t xml:space="preserve">% of LED strategies and programs Implemented </t>
  </si>
  <si>
    <t xml:space="preserve">new housing units constructed </t>
  </si>
  <si>
    <t>656 x new housing units constructed</t>
  </si>
  <si>
    <t>Number of new housing units constructed utilising external funding by the 30th June 2022</t>
  </si>
  <si>
    <t xml:space="preserve">Number of SMME's and Cooperatives established </t>
  </si>
  <si>
    <t>Number of SMME's</t>
  </si>
  <si>
    <t>SMMEs and focus groups</t>
  </si>
  <si>
    <t xml:space="preserve">Number of hectares or m2 of land secured for LED initiatives </t>
  </si>
  <si>
    <t xml:space="preserve"> 5000m2</t>
  </si>
  <si>
    <t xml:space="preserve">c </t>
  </si>
  <si>
    <t>Number of hectares or m2 of land</t>
  </si>
  <si>
    <t>New indicator</t>
  </si>
  <si>
    <t>Land acquisition</t>
  </si>
  <si>
    <t xml:space="preserve">100% Implementation of the Workplace Skills Plan </t>
  </si>
  <si>
    <t xml:space="preserve">% Implementation of the Workplace Skills Plan </t>
  </si>
  <si>
    <t>WSP</t>
  </si>
  <si>
    <t xml:space="preserve">Number of Interns appointed by Business units </t>
  </si>
  <si>
    <t>Number of Interns appointed</t>
  </si>
  <si>
    <t xml:space="preserve">Provision of Legal services </t>
  </si>
  <si>
    <t xml:space="preserve">% Provision of Legal services </t>
  </si>
  <si>
    <t xml:space="preserve">100% Provision of internal and external Legal services </t>
  </si>
  <si>
    <t>OFFICE OF THE CITY MANAGER</t>
  </si>
  <si>
    <t>Number of ward Committee meetings held</t>
  </si>
  <si>
    <t>Number of Ward Community Meetings held</t>
  </si>
  <si>
    <t xml:space="preserve">100% Coordination of Mayoral events </t>
  </si>
  <si>
    <t>Speakers office</t>
  </si>
  <si>
    <t>Number of ward meetings</t>
  </si>
  <si>
    <t>Community Meetings held</t>
  </si>
  <si>
    <t xml:space="preserve">% Coordination of Mayoral events </t>
  </si>
  <si>
    <t xml:space="preserve">16.55KM </t>
  </si>
  <si>
    <t>35/36</t>
  </si>
  <si>
    <t>Kilometres of  road rehabilated</t>
  </si>
  <si>
    <t>Completion certificates,Photos during the upgrade and after</t>
  </si>
  <si>
    <t>Purchase order for 2 x Airconditioners created By the 31 September 2021</t>
  </si>
  <si>
    <t xml:space="preserve">Purchase Oders, delivery and installation note/certificate, </t>
  </si>
  <si>
    <t xml:space="preserve">2 x  Airconditioners Purchased and replaced for Waste Management offices  by the 31st of June 2022 </t>
  </si>
  <si>
    <t>Installation of 80 Waste Bins</t>
  </si>
  <si>
    <t>R205.120</t>
  </si>
  <si>
    <t>Installation of 250 Street Furniture and 80 Waste Bins</t>
  </si>
  <si>
    <t>Installation of 250 Street Furniture and 80 Waste Bins by 31 March 2022</t>
  </si>
  <si>
    <t>R128.200</t>
  </si>
  <si>
    <t>R76.920</t>
  </si>
  <si>
    <t>DS 05</t>
  </si>
  <si>
    <t>R265.984</t>
  </si>
  <si>
    <t>DS 06</t>
  </si>
  <si>
    <t>Installation and connection of Container Ablutions</t>
  </si>
  <si>
    <t>R482.714</t>
  </si>
  <si>
    <t>R703.576</t>
  </si>
  <si>
    <t>R1.407.150</t>
  </si>
  <si>
    <t>R3.510.730</t>
  </si>
  <si>
    <t>Installation of 250 Street Stalls</t>
  </si>
  <si>
    <t>150  x Street Stalls installed by 31st Octocter  2021</t>
  </si>
  <si>
    <t>Number of containers</t>
  </si>
  <si>
    <t>DS 04</t>
  </si>
  <si>
    <t>50 x Street Stalls installed by the 31st of July 2021</t>
  </si>
  <si>
    <t>100 x Street Stalls installed and by the 31st August of  2021</t>
  </si>
  <si>
    <t>100 x Street Stalls instaled by the 31st of August  2021</t>
  </si>
  <si>
    <t>250 x  Street Stalls installed by the 30th of November  2021</t>
  </si>
  <si>
    <t>50 x Bins installed by 31st July 2021</t>
  </si>
  <si>
    <t>80 x Bins installed by 31st October  2021</t>
  </si>
  <si>
    <t xml:space="preserve">Number of Community halls/facilities in good state </t>
  </si>
  <si>
    <t xml:space="preserve">Community halls </t>
  </si>
  <si>
    <t xml:space="preserve">22000m2 </t>
  </si>
  <si>
    <t>Sewer pipeline</t>
  </si>
  <si>
    <t>Surfaced roads</t>
  </si>
  <si>
    <t>Water pipeline</t>
  </si>
  <si>
    <t>km Water pipeline installed by the 30th of June 2022</t>
  </si>
  <si>
    <t>KM Sewer pipeline installed by the 30th of June 2022</t>
  </si>
  <si>
    <t>m2 of surfaced roads rehabilitated (asphalt overlay, slurry seal, crack sealing and diluted immulsion) by the 31st of May 2022</t>
  </si>
  <si>
    <t>KM Upgrade of roads to black top by the 30th of June 2022</t>
  </si>
  <si>
    <t>Number of Libraries Constructed</t>
  </si>
  <si>
    <t>Construction  Library</t>
  </si>
  <si>
    <t>LED strategies</t>
  </si>
  <si>
    <t>% water loss reduction (non revenue water)</t>
  </si>
  <si>
    <t>Water losses</t>
  </si>
  <si>
    <t>% water loss</t>
  </si>
  <si>
    <t>80 x Bins installed</t>
  </si>
  <si>
    <t>Refurbishments of existing Infrastructure (freedom square painting, Symmons basement storage, Matsheni fencing) by the 30th of September 2021</t>
  </si>
  <si>
    <t>Refurbishments of existing Infrastructure</t>
  </si>
  <si>
    <t>Refurbishments of existing infrastructure</t>
  </si>
  <si>
    <t>4 x Container Ablution connected and installed</t>
  </si>
  <si>
    <t>Final draft Single Land Use Scheme for Msunduzi Municipality prepared and submitted</t>
  </si>
  <si>
    <t xml:space="preserve">Addressing of public comments received commenced by the 30th of September 2021
</t>
  </si>
  <si>
    <t xml:space="preserve">1 x Adoption Report on the Review &amp; Update of the Msunduzi Urban Network Strategy &amp; Investment Plan for Prioritized Integration Zone submitted </t>
  </si>
  <si>
    <t>1 x Adoption Report on the Edendale Corridor &amp; CBD Physical Development Framework Plan submitted</t>
  </si>
  <si>
    <t>1 x Progress Report on Tranche 3 Edendale Land Acquisition and Expropriation submitted</t>
  </si>
  <si>
    <t>Bid Evaluation and SCM process conducted by 30th of September 2021</t>
  </si>
  <si>
    <t>Bid Adjudication and SCM process conducted by 31st October 2021</t>
  </si>
  <si>
    <t>1 x Adoption Report on the Edendale Town Centre: Civic Zone Feasibility Study submitted</t>
  </si>
  <si>
    <t xml:space="preserve">1 x Review of Benchmark Report submitted </t>
  </si>
  <si>
    <t>Bid Evaluation and SCM process completed by 30th September 2021</t>
  </si>
  <si>
    <t>36 x real time (continuous) quantitative air quality reports of criteria and other pollutants produced and submitted</t>
  </si>
  <si>
    <t xml:space="preserve">Number of Exhibitions held </t>
  </si>
  <si>
    <t>Tender for the appointment of a service provider advertised for by the 30th of September 2021</t>
  </si>
  <si>
    <t xml:space="preserve">25 x market office chairs to be purchased and delivered </t>
  </si>
  <si>
    <t>25 x market office chairs to be purchased and delivered by the 31st of January 2022</t>
  </si>
  <si>
    <t>Procurement processes conducted by the 31st of July 2021</t>
  </si>
  <si>
    <t>90% or more of all CCTV cameras under control of Safe City to be fully operational</t>
  </si>
  <si>
    <t xml:space="preserve">Detailed Designs with Documentation submitted </t>
  </si>
  <si>
    <t>Date of Refurbishment completed</t>
  </si>
  <si>
    <t>Date final Draft Single Land Use Scheme prepared and submitted to SMC</t>
  </si>
  <si>
    <t>Final draft Single Land Use Scheme for Msunduzi Municipality prepared and submitted to SMC</t>
  </si>
  <si>
    <t xml:space="preserve">1 x Adoption Report on the Review &amp; Update of the Msunduzi Urban Network Strategy &amp; Investment Plan for Prioritized Integration Zone submitted to SMC </t>
  </si>
  <si>
    <t xml:space="preserve">1 x Adoption Report on the Edendale Corridor &amp; CBD Physical Development Framework Plan submitted to SMC </t>
  </si>
  <si>
    <t xml:space="preserve">1 x Progress Report on Tranche 3 Edendale Land Acquisition and Expropriation submitted to SMC </t>
  </si>
  <si>
    <t xml:space="preserve">1 x Adoption Report on the Edendale Town Centre: Civic Zone Feasibility Study submitted to SMC </t>
  </si>
  <si>
    <t>1 x Review of Benchmark Report submitted to SMC</t>
  </si>
  <si>
    <t xml:space="preserve">17 000 sites baited and/or treated </t>
  </si>
  <si>
    <t>960 Food samples and swabs taken &amp; analysed in the 2021/2022 FY by the 30th of June 2022</t>
  </si>
  <si>
    <t>1020 Water samples taken &amp; analysed 
(Potable water)</t>
  </si>
  <si>
    <t>800 Water samples taken &amp; analysed 
(Raw water)</t>
  </si>
  <si>
    <t>76 x new houses completed in the 21/22 FY for Edendale Unit S Phase 8 Ext</t>
  </si>
  <si>
    <t>102 x new houses to be completed  for Edendale Unit S Phase 8 Ext by the 30th of June 2021</t>
  </si>
  <si>
    <t>180  x new houses to be completed for Wirewall Rectification Project  by 30th of June 2021</t>
  </si>
  <si>
    <t>50  x new houses to be completed for Happy Valley Housing project by the 30th of June 2021</t>
  </si>
  <si>
    <t>78  x new houses completed for Site 11 Housing project by the 30th of June 2021</t>
  </si>
  <si>
    <t>50  x new houses completed for Glenwood Q-Section Housing project  by the 30th of June 2021</t>
  </si>
  <si>
    <t>78  x new houses completed for Thembalihle Housing project  by the 30th of June 2021</t>
  </si>
  <si>
    <t>70 x new houses completed for UMgungundlovu Rectification Project  by the 30th of June 2021</t>
  </si>
  <si>
    <t xml:space="preserve">Number market office chairs to be purchased and delivered </t>
  </si>
  <si>
    <t>To ensure that minimal cctv cameras under control of Safe City be off line by the 30th of June 2021</t>
  </si>
  <si>
    <t>Grass cut once per month in 29 wards a season as per grass cutting schedule s</t>
  </si>
  <si>
    <t>Purchase and delivery of hain saws and brushcutters Parks equipment</t>
  </si>
  <si>
    <t>Refuse collection completed once a week for all households within Msunduzi Municipality</t>
  </si>
  <si>
    <t>5.2 km of new sewer pipeline installed in Ward 15 by the 31st of July 2021</t>
  </si>
  <si>
    <t>6 km (completion) of new sewer pipeline installed in Ward 15 by the 30th of June 2022.</t>
  </si>
  <si>
    <t>4 km of new sewer pipeline installed in Ward 21 by the 31st of July 2021</t>
  </si>
  <si>
    <t>4.4 km (completion) of new sewer pipeline installed in Ward 21 by the 30th of September 2021.</t>
  </si>
  <si>
    <t>4.2 km of new sewer pipeline installed in Ward 16 by the 31st of July 2021</t>
  </si>
  <si>
    <t>5.5 km of new sewer pipeline installed in Ward 16 by the 31st of October 2021</t>
  </si>
  <si>
    <t>6 km of new sewer pipeline installed in Ward 16 by the 30th of November 2021</t>
  </si>
  <si>
    <t>6.1 km of new sewer pipeline installed in Ward 16 by the 31st of December 2021</t>
  </si>
  <si>
    <t>1.2km of new sewer pipeline installed in Ward 18 by the 31st of July 2021</t>
  </si>
  <si>
    <t>1.65 km of new sewer pipeline installed in Ward 18 by the 31st of October 2021</t>
  </si>
  <si>
    <t>1.8 km of new sewer pipeline installed in Ward 18 by the 30th of November 2021</t>
  </si>
  <si>
    <t>1.9 km of new sewer pipeline installed in Ward 18 by the 31st of December 2021</t>
  </si>
  <si>
    <t>2.15 km of new sewer pipeline installed in Ward 18 by the 28th of February 2022</t>
  </si>
  <si>
    <t>2.25 km of new sewer pipeline installed in Ward 18 by the 31st of March 2022</t>
  </si>
  <si>
    <t>2.5 km (Completion) of new sewer pipeline installed in Ward 18 by the 30th of June 2022.</t>
  </si>
  <si>
    <t>0.3km of new water pipeline installed in Ward 30 by 30th June 2021</t>
  </si>
  <si>
    <t xml:space="preserve">2.6km of new water pipeline installed in Ward 30 and completion of first lift for reservoir walls </t>
  </si>
  <si>
    <t>0.4km of new water pipeline installed in Ward 30 by the 31st of July 2021</t>
  </si>
  <si>
    <t>0.7km of new water pipeline installed in Ward 30 by the 31st of August 2021</t>
  </si>
  <si>
    <t>1km of new water pipeline installed in Ward 30 by 30th September 2021</t>
  </si>
  <si>
    <t>1.3km of new water pipeline installed in Ward 30 by the 31st of October 2021</t>
  </si>
  <si>
    <t>1.5km of new water pipeline installed in Ward 30 by the 30th of November 2021</t>
  </si>
  <si>
    <t>1.6km of new water pipeline installed in Ward 30 by the 31st of December 2021</t>
  </si>
  <si>
    <t>1.8km of new sewer pipeline installed in Ward 11 by the 31st of July 2021</t>
  </si>
  <si>
    <t>2.3 km of new sewer pipeline installed in Ward 11 by the 31st of October 2021</t>
  </si>
  <si>
    <t>2.5 km of new sewer pipeline installed in Ward 11 by the 30th of November 2021</t>
  </si>
  <si>
    <t>2.6 km of new sewer pipeline installed in Ward 11 by the 31st of December 2021</t>
  </si>
  <si>
    <t>1km of new water pipeline installed in Ward 3 &amp; 6 cummulatively by the 31st of July 2021</t>
  </si>
  <si>
    <t>3.2km of new water pipeline installed in Ward 3 &amp; 6 cummulatively by the 31st of October 2021</t>
  </si>
  <si>
    <t>4km of new water pipeline installed in Ward 3 &amp; 6 cummulatively by the 30th of November 2021</t>
  </si>
  <si>
    <t>4.5km of new water pipeline installed in Ward 3 &amp; 6 cummulatively by the 31st of December 2021</t>
  </si>
  <si>
    <t>Procurement of 300 VIP topstructures by the 31st of July 2021</t>
  </si>
  <si>
    <t>Installation of 300 VIP toilets by the 31st of October 2021</t>
  </si>
  <si>
    <t>Installation of 700 VIP toilets by the 30th of November 2021</t>
  </si>
  <si>
    <t>Installation of 1050 VIP toilets by the 31st of December 2021</t>
  </si>
  <si>
    <t>Completed detailed design Dambuza Main Road Ward 22 by the 30th of September  2021</t>
  </si>
  <si>
    <t>Submission Bid Evaluation Report by the 31st of October 2021</t>
  </si>
  <si>
    <t>Final Appointment letter sent to contractor by the 31st of January 2022</t>
  </si>
  <si>
    <t>Commence with Earthworks by the 31st of March 2022</t>
  </si>
  <si>
    <t>Commence with Layerworks by the 31st of May 2022</t>
  </si>
  <si>
    <t>Construction of 1.5 km road in Vulindlela Ward 6 from gravel to conrete and asphalt surface with kerb &amp; channel and associated stormwater, by the 30th of June 2022</t>
  </si>
  <si>
    <t>Complete road bed preperation complete by the 30th of September 2021</t>
  </si>
  <si>
    <t>Commence with construction of road subgrade by the 31st of October 2021</t>
  </si>
  <si>
    <t>Complete road sub-grade and commence with stormwater culvert by the 30th of November 2021.</t>
  </si>
  <si>
    <t>Complete construction of stormwater culverts  by the 31st of January 2022</t>
  </si>
  <si>
    <t>Commence with sub-base layer by the 28th of February 2022</t>
  </si>
  <si>
    <t>Complete sub-base layer and commence with kerb and channel  by the 31st of March 2022</t>
  </si>
  <si>
    <t>Complete kerb and channel and commence with base layer by the 30th of  April 2022.</t>
  </si>
  <si>
    <t>Complete base layer and commence with surfacing by the 31st of May 2022</t>
  </si>
  <si>
    <t>Complete side walks, kerb &amp; channelling by the 30th of September 2021</t>
  </si>
  <si>
    <t>Import and compact base layer (G5) by the 31st of October 2021</t>
  </si>
  <si>
    <t>Commence with Asphalt works by the 30th of November 2021.</t>
  </si>
  <si>
    <t>Construction of 200m of Mabane Causeway in Vulindlela ward 2 completed by the 30th of November  2021</t>
  </si>
  <si>
    <t>Completion of layerworks by the 31st of September 2021</t>
  </si>
  <si>
    <t>Installation of culverts and gabions by the 31st of October 2021</t>
  </si>
  <si>
    <t>Commence with feasibilty study by the 30th of September 2021</t>
  </si>
  <si>
    <t>Complete feasibility study and commence with detailed design by the 30th of November 2021</t>
  </si>
  <si>
    <t xml:space="preserve">Commence with layerworks by the 30th of September 2021. </t>
  </si>
  <si>
    <t>Proceeding with Layerworks by the 31st of October 2021</t>
  </si>
  <si>
    <t>Commence with storm water by the 30th of November 2021</t>
  </si>
  <si>
    <t>Commence with kerb and channelling by the 31st of January 2022</t>
  </si>
  <si>
    <t>completing Kerb and channel by the 28th of February 2022</t>
  </si>
  <si>
    <t>Commence with concrete surfacing by the 31st of March 2022</t>
  </si>
  <si>
    <t>Layerworks for construction of 0.50 km of Makhathini road in Willowfountain</t>
  </si>
  <si>
    <t>Submission Bid Evaluation Report by the 31st of  October 2021</t>
  </si>
  <si>
    <t>Complete Layerworks for Construction of 0.50 km of Makhathini road in Willowfountain from gravel to concrete surface with associated stormwater completed by the 30th of June 2022</t>
  </si>
  <si>
    <t>Monthly progress report</t>
  </si>
  <si>
    <t>BSc Submitted reported by the 30th of September 2021</t>
  </si>
  <si>
    <t>Commence with road bed preperation by the 30th of September 2021</t>
  </si>
  <si>
    <t>Complete road bed preperation  by the 31st of  October 2021</t>
  </si>
  <si>
    <t>Commence with construction of road subgrade by the 30th of November 2021</t>
  </si>
  <si>
    <t xml:space="preserve">Practical Completion and completion of Snags by the 30th of September 2021 </t>
  </si>
  <si>
    <t>Construction of 1 km length of Masoyi Road in Vulindlela Ward 39, from gravel to asphalt surface with associated stormwater by the 31st of August 2021</t>
  </si>
  <si>
    <t>2750m2 of surfaced roads rehabilitated (asphalt overlay, slurry seal, crack sealing and diluted immulsion) by the 30th of September 2021</t>
  </si>
  <si>
    <t>5500m2 of surfaced roads rehabilitated (asphalt overlay, slurry seal, crack sealing and diluted immulsion) by the 31st of October 2022</t>
  </si>
  <si>
    <t>8250m2 of surfaced roads rehabilitated (asphalt overlay, slurry seal, crack sealing and diluted immulsion) by the 30th of November 2021</t>
  </si>
  <si>
    <t>30% of Work Package 2 completed (Construction of earthworks, layerworks, surfacing and ancilliary works for road widening in Moses Mabhida Road between km 6.5 to km 7.5), by the 30th of November 2021</t>
  </si>
  <si>
    <t>20% of the project completed by the 30th of September 2021. (Layerworks, eartworks and ancilliary works)</t>
  </si>
  <si>
    <t>25% of the project completed by the 31st of October 2021. (Layerworks, eartworks and ancilliary works)</t>
  </si>
  <si>
    <t>10% of Work Package 3 completed . (Construction of earthworks, layerworks, surfacing and ancilliary works for road widening in Moses Mabhida Road between km 7.5 to km 8.8) by the 30th of September 2022</t>
  </si>
  <si>
    <t>10 x traffic calming measure installed in various sites as per approved traffic calming implementation schedule by the 30th of September 2021</t>
  </si>
  <si>
    <t xml:space="preserve">15 x traffic calming measure installed in various sites as per approved traffic calming implementation schedule by the 31st of October 2021 </t>
  </si>
  <si>
    <t>20 x traffic calming measure installed in various sites as per approved traffic calming implementation schedule by the 30th of November 2021</t>
  </si>
  <si>
    <t>Commence with detail design by the 30th of September 2021</t>
  </si>
  <si>
    <t xml:space="preserve">Obtain Approval of appointment of consultant by the 30th of September 2021. </t>
  </si>
  <si>
    <t>Appoint Service Provider from Contract SS 72 and complete site handover by the 30th of September 2021</t>
  </si>
  <si>
    <t>Loading Bill of Quantities on SAP and create Purchase Order by the 31st of October 2021</t>
  </si>
  <si>
    <t>Proceed with Project Execution by the 30th of November 2021.</t>
  </si>
  <si>
    <t>Purchase order for 17 laptops created and sent to ICT by the 30th of September 2021</t>
  </si>
  <si>
    <t>Purchase order for 2 x laptops created and sent to ICT by the 30th of September 2021</t>
  </si>
  <si>
    <t xml:space="preserve">Design and modify the existing laboratory building to new staff standby rooms </t>
  </si>
  <si>
    <t>Obtain authority from Expenditure and Bid Specification Committees to proceed with the project by the 30th of September 2021.</t>
  </si>
  <si>
    <t>Obtain SCM approval for the appointment of the Contractor using the Annual Supply Contract No. 72 of 2019. Issue Purchase Order to Contractor by the 31st of October 2021</t>
  </si>
  <si>
    <t>Site Handover to Contractor. Commence with the construction of the Standby Room by the 30th of November 2021.</t>
  </si>
  <si>
    <t>Manufacturing in progress and construction of concrete foundations by the 28th February 2022.</t>
  </si>
  <si>
    <t>Delivery of 20 x high masts and commencement of  erection of high mast lights by the 30th of April 2022.</t>
  </si>
  <si>
    <t>Delivery of 95 x 11kV Capital Equipment by the 31st May 2022.</t>
  </si>
  <si>
    <t>Generate purchase order for 630mm 1/c 11KV cables and appoint service provider for the substation design by the 31st August 2021</t>
  </si>
  <si>
    <t>Generate purchase order for 2 x 132/11KV 40MVA power transformers by the 31st October 2021</t>
  </si>
  <si>
    <t>250 x House service Connections achieved by the 30th of June 2022</t>
  </si>
  <si>
    <t>Number</t>
  </si>
  <si>
    <t>Appointment of the Contractor for Madiba Community hall ward 34 by the 31st of July 2021.</t>
  </si>
  <si>
    <t>Site establishment and escavations of Madiba Community hall ward 34 by the 30th of September 2021.</t>
  </si>
  <si>
    <t>Commencement of Bulk Earthworks of madiba Community hall ward 34 by the 31st of October 2021.</t>
  </si>
  <si>
    <t>Finalisation of Bulk earthworks of Madiba Community hall ward 34 by the 30th of November 2021.</t>
  </si>
  <si>
    <t>Commencement of foundation level of Madiba  Community hall ward 34 by the 31st of December 2021.</t>
  </si>
  <si>
    <t>Construction of Foundation level  complete for Madiba Community hall ward 34 by the 31st of January 2022.</t>
  </si>
  <si>
    <t>Commencement of Construction of Brickwork phase of Madiba Community hall ward 34 by the 28th of February 2022.</t>
  </si>
  <si>
    <t>Construction of Brickwork phase complete by the 31st of March 2022.</t>
  </si>
  <si>
    <t>Construction of roof work by the 30th of April 2022.</t>
  </si>
  <si>
    <t>Completion of Retaining walls by the 31st of May 2022.</t>
  </si>
  <si>
    <t>Completion of Community hall by the 30th of June 2022</t>
  </si>
  <si>
    <t>Contractor  Tender Advert for Ward 8 Community hall  by the 31st of October 2021.</t>
  </si>
  <si>
    <t>Bid Evaluation Committee evaluation process of  for Ward 8 Community hall by the 31st of January 2022.</t>
  </si>
  <si>
    <t>Bid Adjudication Committee deleberation process for the Contractor appointment of ward 8 Community hall by the 28th of February 2022.</t>
  </si>
  <si>
    <t>Appointment of contractor for ward 8 Community hall by the 30th of April 2022.</t>
  </si>
  <si>
    <t>Site Establishment of ward 8 Community hall by the 31st of May 2022.</t>
  </si>
  <si>
    <t>Construction of foundations of ward 8 Community hall by the 30th of June 2022.</t>
  </si>
  <si>
    <t>Bid Specification Committee Report for Ward 24 Community hall by the 31st of October 2021.</t>
  </si>
  <si>
    <t>Tender Advert for Contractor of Ward 24 Community hall by the 31st of December 2021.</t>
  </si>
  <si>
    <t xml:space="preserve">Bid Evaluation Committee evaluation process of  for Ward 24 Community hall by the 31st of March 2022. </t>
  </si>
  <si>
    <t>Bid Adjudication Committee  process for Contractor appointment of ward 24 Community hall by the 30th of April 2022.</t>
  </si>
  <si>
    <t>Appointment of Contractor for Ward 24 Community hall by the 30th of June 2022.</t>
  </si>
  <si>
    <t>Appointment of Contractor to commence with Construction of foundation level for Thembalihle Community Hall in ward 38  by the 31st of December 2021.</t>
  </si>
  <si>
    <t>Site Establishment for Construction of foundation level for Thembalihle Community Hall in ward 38  by the 31st of January 2022.</t>
  </si>
  <si>
    <t>Bulk Eathworks completed for Construction of foundation level for Thembalihle Community Hall in ward 38  by the 28th of February 2022.</t>
  </si>
  <si>
    <t>Construction of foundation level for Thembalihle Community Hall in ward 38 completed by the 31st of March 2022</t>
  </si>
  <si>
    <t>Commence with portal frame structure for Thembalihle Community Hall in ward 38 by the 30th of April 2022</t>
  </si>
  <si>
    <t>Commence with brickworks  for Thembalihle Community Hall in ward 38 by the 31st of  May 2022</t>
  </si>
  <si>
    <t>Complete the brickworks  for Thembalihle Community Hall in ward 38 by the 30th of June 2022</t>
  </si>
  <si>
    <t>Appointment of Contractor for Ward 5 community hall by the 31st of October 2021.</t>
  </si>
  <si>
    <t>Site establishment  for Ward 5 Community hall by the 30th of November 2021.</t>
  </si>
  <si>
    <t>Commencement of Bulk earthworks of Community hall ward 5 by the 31st of December 2021.</t>
  </si>
  <si>
    <t>Bulk earthworks complete for community hall ward 5 by the 31st of January 2022.</t>
  </si>
  <si>
    <t>Commencement of Construction of foundation level of Community hall ward 5 by the 28th of February 2022.</t>
  </si>
  <si>
    <t>Commencement of Construction of brickwork for community hall ward 5 by the 31st of March 2022.</t>
  </si>
  <si>
    <t>Brickwork level complete for ward 5 community hall by the 30th of April 2022.</t>
  </si>
  <si>
    <t>Commencement of roof construction of community hall ward 5 by the 31st of May 2022.</t>
  </si>
  <si>
    <t>Tender Advert for the for Contractor of Mafunze Community hall Ward 7 by the 31st of August 2021.</t>
  </si>
  <si>
    <t>Bid Evaluation Committee Report for Mafunze Community hall Ward 7 by the 31st of December 2021.</t>
  </si>
  <si>
    <t>Bid Adjudication Committee selection process for Contractor appointment of Mafunze Community hall ward 7 by the 31st of January 2022.</t>
  </si>
  <si>
    <t>Appointment letter of contractor for Mafunze Community hall ward 7 by the 28th of February 2022.</t>
  </si>
  <si>
    <t>Site establishment for Mafunze Community hall ward 7 by the 31st of March 2022.</t>
  </si>
  <si>
    <t>Mass earthworks for Mafunze Community hall ward 7 by the 30th of April 2022.</t>
  </si>
  <si>
    <t>Mass earthworks complete  for Mafunze Community hall ward 7 by the 31st of May 2022.</t>
  </si>
  <si>
    <t>Commencement of foundations level for Mafunze community hall ward 7 by the 30th of June 2022.</t>
  </si>
  <si>
    <t>PROJECT PHASE</t>
  </si>
  <si>
    <t>REPORTING CYCLE</t>
  </si>
  <si>
    <t>30 days turnaround time in the 21/22FY achieved on council vehicles repairs completed by the 31st of July 2021 
(Number of vehicles received vs number of vehicles serviced)</t>
  </si>
  <si>
    <t>30 days turnaround time in the 21/22 FY achieved on council vehicles repairs completed by the 31st of August 2021
(Number of vehicles received vs number of vehicles serviced)</t>
  </si>
  <si>
    <t>30 days turnaround time in the 21/22 FY achieved on council vehicles repairs completed by the  30th of September 2021 
(Number of vehicles received vs number of vehicles serviced)</t>
  </si>
  <si>
    <t>30 days turnaround time in the 21/22 FY achieved on council vehicles repairs completed by the 31st of October 2021
(Number of vehicles received vs number of vehicles serviced)</t>
  </si>
  <si>
    <t>30 days turnaround time in the 21/22 FY achieved on council vehicles repairs completed by the 30th of November 2021 
(Number of vehicles received vs number of vehicles serviced)</t>
  </si>
  <si>
    <t>30 days turnaround time in the 21/22 FY achieved on council vehicles repairs completed by the 31st of December 2021 
(Number of vehicles received vs number of vehicles serviced)</t>
  </si>
  <si>
    <t>30 days turnaround time in the 21/22 FY achieved on council vehicles repairs completed by the 31st of January 2022 
(Number of vehicles received vs number of vehicles serviced)</t>
  </si>
  <si>
    <t>30 days turnaround time in the 21/22 FY achieved on council vehicles repairs completed by the 28th of February 2022
(Number of vehicles received vs number of vehicles serviced)</t>
  </si>
  <si>
    <t>30 days turnaround time in the 21/22 FY achieved on council vehicles repairs completed by the 31st of March 2022 
(Number of vehicles received vs number of vehicles serviced)</t>
  </si>
  <si>
    <t>30 days turnaround time in the 21/22 FY achieved on council vehicles repairs completed by the 30th of April 2022
(Number of vehicles received vs number of vehicles serviced)</t>
  </si>
  <si>
    <t>30 days turnaround time in the 21/22 FY achieved on council vehicles repairs completed by the 31st of May 2022
(Number of vehicles received vs number of vehicles serviced)</t>
  </si>
  <si>
    <t>1 day turnaround time in the 21/22FY achieved on council vehicles services completed by the 31st of July 2021 
(Number of vehicles received vs number of vehicles serviced)</t>
  </si>
  <si>
    <t>1 day turnaround time in the 21/22FY achieved on council vehicles services completed by the 31st of August 2021 
(Number of vehicles received vs number of vehicles serviced)</t>
  </si>
  <si>
    <t>1 day turnaround time in the 21/22FY achieved on council vehicles services completed by the 30th of September 2021 
(Number of vehicles received vs number of vehicles serviced)</t>
  </si>
  <si>
    <t>1 day turnaround time in the 21/22 FY achieved on council vehicles services completed by the 31st of October 2021 
(Number of vehicles received vs number of vehicles serviced)</t>
  </si>
  <si>
    <t>1 day turnaround time in the 21/22 FY achieved on council vehicles services completed by the 30th of November 2021 
(Number of vehicles received vs number of vehicles serviced)</t>
  </si>
  <si>
    <t>1 day turnaround time in the 21/22 FY achieved on council vehicles services completed by the 31st of December 2021 
(Number of vehicles received vs number of vehicles serviced)</t>
  </si>
  <si>
    <t>1 day turnaround time in the 21/22 FY achieved on council vehicles services completed by the 31st of January 2022
(Number of vehicles received vs number of vehicles serviced)</t>
  </si>
  <si>
    <t>1 day turnaround time in the 21/22 FY achieved on council vehicles services completed by the 28th of February 2022
(Number of vehicles received vs number of vehicles serviced)</t>
  </si>
  <si>
    <t>1 day turnaround time in the 21/22 FY achieved on council vehicles services completed by the 31st of March 2022 
(Number of vehicles received vs number of vehicles serviced)</t>
  </si>
  <si>
    <t>1 day turnaround time in the 21/22 FY achieved on council vehicles services completed by the 30th of April 2022 
(Number of vehicles received vs number of vehicles serviced)</t>
  </si>
  <si>
    <t>1 day turnaround time in the 21/22 FY achieved on council vehicles services completed by the 31st of May 2022
(Number of vehicles received vs number of vehicles serviced)</t>
  </si>
  <si>
    <t>1 day turnaround time in the 21/22 FY achieved on council vehicles services completed by the 30th of June 2022 
(Number of vehicles received vs number of vehicles serviced)</t>
  </si>
  <si>
    <t>1 day turnaround time in the 21/22 FY achieved on council plant services by the 31st of July 2021 
(Plant vehicles received vs Plant vehicles serviced)</t>
  </si>
  <si>
    <t>1 day turnaround time in the 21/22 FY achieved on council plant services by the 31st of August 2021
(Plant vehicles received vs Plant vehicles serviced)</t>
  </si>
  <si>
    <t>1 day turnaround time in the 21/22 FY achieved on council plant services completed by the  30th of September 2021 
(Plant vehicles received vs Plant vehicles serviced)</t>
  </si>
  <si>
    <t>1 day turnaround time in the 21/22 FY achieved on council plant services by the 31st of October 2021
(Plant vehicles received vs Plant vehicles serviced)</t>
  </si>
  <si>
    <t>1 day turnaround time in the 21/22 FY achieved on council plant services by the 30th of November 2021
(Plant vehicles received vs Plant vehicles serviced)</t>
  </si>
  <si>
    <t>1 day turnaround time in the 21/22 FY achieved on council plant services completed by the 31st of December 2021 
(Plant vehicles received vs Plant vehicles serviced)</t>
  </si>
  <si>
    <t>1 day turnaround time in the 21/22 FY achieved on council plant services by the 31st of January 2022
(Plant vehicles received vs Plant vehicles serviced)</t>
  </si>
  <si>
    <t>1 day turnaround time in the 21/22FY achieved on council plant services completed by the 28th of February 2022
(Plant vehicles received vs Plant vehicles serviced)</t>
  </si>
  <si>
    <t>1 day turnaround time in the 21/22 FY achieved on council plant services completed by the 31st of March 2022 
(Plant vehicles received vs Plant vehicles serviced)</t>
  </si>
  <si>
    <t>1 day turnaround time in the 21/22 FY achieved on council plant services by the 30th of April 2022
(Plant vehicles received vs Plant vehicles serviced)</t>
  </si>
  <si>
    <t>1 day turnaround time in the 21/22 FY achieved on council plant services by the 31st of May 2022
(Plant vehicles received vs Plant vehicles serviced)</t>
  </si>
  <si>
    <r>
      <t>2 x  Air-conditioners Purchased and replaced for Waste Management offices</t>
    </r>
    <r>
      <rPr>
        <b/>
        <sz val="8"/>
        <color rgb="FFFF0000"/>
        <rFont val="Arial"/>
        <family val="2"/>
      </rPr>
      <t xml:space="preserve"> </t>
    </r>
  </si>
  <si>
    <r>
      <t>2 x  Airconditioners Purchased and replaced for Waste Management offices  by the 31st of June 2022</t>
    </r>
    <r>
      <rPr>
        <b/>
        <sz val="8"/>
        <color rgb="FFFF0000"/>
        <rFont val="Arial"/>
        <family val="2"/>
      </rPr>
      <t xml:space="preserve"> </t>
    </r>
  </si>
  <si>
    <r>
      <t>Refuse collection completed once a week for all households within Msunduzi Municipality for the 21/22 FY</t>
    </r>
    <r>
      <rPr>
        <sz val="8"/>
        <rFont val="Arial"/>
        <family val="2"/>
      </rPr>
      <t xml:space="preserve"> </t>
    </r>
    <r>
      <rPr>
        <b/>
        <sz val="8"/>
        <rFont val="Arial"/>
        <family val="2"/>
      </rPr>
      <t>by the 30th of September 2021</t>
    </r>
  </si>
  <si>
    <t>100% of faulty / defective electricity meters replaced as per received technical exception table and audits by the 31st of May 2022.</t>
  </si>
  <si>
    <t>Trenching and excavations and Installation of 11kV Outdoor Structure in progress by the 31st of January 2022.</t>
  </si>
  <si>
    <t>Trenching, Cable laying  in progress and completion of 11kV Outdoor Structure by the 31st of March 2022.</t>
  </si>
  <si>
    <t xml:space="preserve">Trenching and cable laying in progress by the 30th of April 2022. </t>
  </si>
  <si>
    <t>114 x 11kV equipment purchased and delivered by the 30th of June 2022</t>
  </si>
  <si>
    <t>Delivery of 630mm 1/c 11KV cables commences by the 28th of February 2022.</t>
  </si>
  <si>
    <t>Delivery of 630mm 1/c 11kV in progress in progress by the 31st of March 2022.</t>
  </si>
  <si>
    <t>Delivery of 630mm 1/c 11kV in progress by the 30th of April 2022.</t>
  </si>
  <si>
    <t xml:space="preserve">Delivery of 11kV Switchgear Panels commences </t>
  </si>
  <si>
    <t>Construction work is in progress by the 31st of January 2022</t>
  </si>
  <si>
    <t>Construction work is in progress by the 28th February 2022</t>
  </si>
  <si>
    <t>Construction work is in progress by the 31st of March 2022</t>
  </si>
  <si>
    <t>Construction work is in progress by the 30th of April 2022</t>
  </si>
  <si>
    <t>23 x service connections achieved by the 31st May 2022.</t>
  </si>
  <si>
    <t>43 x service connections achieved by the 30th of June 2022.</t>
  </si>
  <si>
    <t>108 x service connections achieved by the 31st May 2022.</t>
  </si>
  <si>
    <t>216 x service connections achieved by the 30th of June 2022.</t>
  </si>
  <si>
    <t>100 x service connections achieved by the 31st of May 2022.</t>
  </si>
  <si>
    <t>123 x service connections achieved by the 31st of May 2022.</t>
  </si>
  <si>
    <t>247 x service connections achieved by the 30th of June 2022.</t>
  </si>
  <si>
    <t>207 x service connections achieved by the 30th of June 2022.</t>
  </si>
  <si>
    <t>247 x service connections completed</t>
  </si>
  <si>
    <t>247x House service Connections completed  by the 30th of June 2022</t>
  </si>
  <si>
    <t>250 x House service Connections completed by the 30th of June 2022</t>
  </si>
  <si>
    <t>216 x House service Connections achieved  by the 30th of June 2022</t>
  </si>
  <si>
    <t>43x House service Connections achieved by the 30th of June 2022</t>
  </si>
  <si>
    <t xml:space="preserve">114 x 11kV equipment purchased and delivered </t>
  </si>
  <si>
    <t xml:space="preserve">Number </t>
  </si>
  <si>
    <t>3 x Quarterly Reports on the Implementation of the EPWP Program by the 30th of June 2022</t>
  </si>
  <si>
    <t>1 x Quarterly Reports on the Implementation of the EPWP Program by the 31st of December 2021</t>
  </si>
  <si>
    <t>3 x Quarterly Reports on the Implementation of the EPWP Program</t>
  </si>
  <si>
    <t xml:space="preserve">387 EPWP jobs created </t>
  </si>
  <si>
    <t>Upgrade of Parks Headquarter (CHANGEROOMS - NORTH, CENTRAL AND WEST DISTRICTS) by 30 June 2022</t>
  </si>
  <si>
    <t>Purchase and delivery of Parks equipment (7 CHAIN SAWS, 2 POLE PRUNERS AND 10 BRUSHCUTTERS)by the  31st of  August 2021</t>
  </si>
  <si>
    <t xml:space="preserve">ANNUAL BUDGET </t>
  </si>
  <si>
    <t>WBS/GL NUMBER</t>
  </si>
  <si>
    <t>DELAYS DUE TO VANDALISM, STEALING AND SPLITTING OF THE CONTRACT</t>
  </si>
  <si>
    <t>AMENDED</t>
  </si>
  <si>
    <t>DELAYS EXPERIENCED DUE TO VANDALISM, STEALING AND SPLITTING OF THE CONTRACT</t>
  </si>
  <si>
    <t>R 1,7 000,000</t>
  </si>
  <si>
    <t>ADDITIONAL STUDIES THAT HAVE TO BE UNDERTAKEN ON ASHDOWN BRIDGE</t>
  </si>
  <si>
    <t>R 2,000,000</t>
  </si>
  <si>
    <t>Final detailed designs with documentation received by the 31st of May 2022</t>
  </si>
  <si>
    <t>Draft Detailed Designs presented to Internal Department by the 31st of March 2022</t>
  </si>
  <si>
    <t>DELAYS EXPERIENCED ON THE APPROVAL OF STATUTORY APPLICATIONS - Enviro &amp; WULA</t>
  </si>
  <si>
    <t>R 23,000,000</t>
  </si>
  <si>
    <t>50 000 cubic metres desilted from the Duzi River by the 30th of June 2022</t>
  </si>
  <si>
    <t>15 000 cubic metres desilted from Duzi River by the 31st of March 2022</t>
  </si>
  <si>
    <t>REASON FOR AMENDMENT, REMOVAL OR NEW</t>
  </si>
  <si>
    <t>KPI:
AMENDED
REMOVED OR 
NEW</t>
  </si>
  <si>
    <t>PROPOSED BUDGET ADJUSTMENT</t>
  </si>
  <si>
    <t>UNCHANGED</t>
  </si>
  <si>
    <t>R46.368</t>
  </si>
  <si>
    <t>Budget has been reduced</t>
  </si>
  <si>
    <t>MID-YEAR REVIEW</t>
  </si>
  <si>
    <t>Construction of external works in phase 1A to be completed to the value of  R1 000 000 in the 21/22 FY for Jika Joe by the 28th of February 2022</t>
  </si>
  <si>
    <t>Construction of external works in phase 1A to be completed to the value of  R2 000 000 in the 21/22 FY for Jika Joe by the 31st of March 2022</t>
  </si>
  <si>
    <t>Construction of external works in phase 1A to be completed to the value of  R3 000 000 in the 21/22 FY for Jika Joe by the 30th of April 2022</t>
  </si>
  <si>
    <t>Construction of external works in phase 1A to be completed to the value of  R4 000 000 in the 21/22 FY for Jika Joe by the 31st of May 2022</t>
  </si>
  <si>
    <t>187 x new houses completed in the 21/22 FY for Wirewall Rectification</t>
  </si>
  <si>
    <t>187 x new houses completed in the 21/22 FY for Wirewall Rectification by the 30th of June 2022</t>
  </si>
  <si>
    <t>114 x new houses completed in the 21/22 FY for Wirewall Rectification by the 31st of January 2022</t>
  </si>
  <si>
    <t>129 x new houses completed in the 21/22 FY for Wirewall Rectification by the 28th of February 2022</t>
  </si>
  <si>
    <t>144 x new houses completed in the 21/22 FY for Wirewall Rectification by the 31st of March 2022</t>
  </si>
  <si>
    <t>159 x new houses completed in the 21/22 FY for Wirewall Rectification by the 30th of April 2022</t>
  </si>
  <si>
    <t>173 x new houses completed in the 21/22 FY for Wirewall Rectification by the 31st of May 2022</t>
  </si>
  <si>
    <t>5 x new houses completed in the 21/22 FY for Happy Valley Housing project  by the 31st of January 2022</t>
  </si>
  <si>
    <t>10 x new houses completed in the 21/22 FY for Happy Valley Housing project by the 28th of February 2022</t>
  </si>
  <si>
    <t>15 x new houses completed in the 21/22 FY for Happy Valley Housing project by the 31st of March 2022</t>
  </si>
  <si>
    <t>20 x new houses completed in the 21/22 FY for Happy Valley Housing project by the 30th of April 2022</t>
  </si>
  <si>
    <t>25 x new houses completed in the 21/22 FY for Happy Valley Housing project by the 31st of May 2022</t>
  </si>
  <si>
    <t>30 x new houses completed in the 21/22 FY for Happy Valley Housing project  by the 30th of June 2022</t>
  </si>
  <si>
    <t>TO APPOINT A NEW SERVICE PROVIDER</t>
  </si>
  <si>
    <t>5 x new houses completed in the 21/22 FY for Glenwood Q-Section  by the 31st of January 2022</t>
  </si>
  <si>
    <t>10 x new houses completed in the 21/22 FY for Glenwood Q-Section by the 28th of February 2022</t>
  </si>
  <si>
    <t>15 x new houses completed in the 21/22 FY for Glenwood Q-Section by the 31st of March 2022</t>
  </si>
  <si>
    <t>20 x new houses completed in the 21/22 FY for Glenwood Q-Section by the 30th of April 2022</t>
  </si>
  <si>
    <t>25 x new houses completed in the 21/22 FY for Glenwood Q-Section by the 31st of May 2022</t>
  </si>
  <si>
    <t>30 x new houses completed in the 21/22 FY for Glenwood Q-Section Housing Project by the 30th of June 2022</t>
  </si>
  <si>
    <t xml:space="preserve">11 x new Msunduzi Art Exhibitions held </t>
  </si>
  <si>
    <t xml:space="preserve">11 x Msunduzi Art Exhibitions held </t>
  </si>
  <si>
    <t>11 x Msunduzi Art Exhibitions held by the 30th of June 2022</t>
  </si>
  <si>
    <t>Exhibition schedule adjusted to include the addition of three new exhibitions.  Annual Target therefore increased to 11 new art exhibitions.</t>
  </si>
  <si>
    <t>Construction of external works in phase 1A to be completed to the value of R6 000 000 in the 21/22 FY for Jika Joe by the 30th of June 2022</t>
  </si>
  <si>
    <t>Construction of external works in phase 1A to be completed</t>
  </si>
  <si>
    <t>Construction of external works in phase 1A to be completed to the value of R6 000 000 in the 21/22 FY for Jika Joe</t>
  </si>
  <si>
    <t>30 x new houses completed</t>
  </si>
  <si>
    <t xml:space="preserve">30 x new houses completed in the 21/22 FY for Happy Valley Housing project  </t>
  </si>
  <si>
    <t xml:space="preserve">30 x new houses completed in the 21/22 FY for Glenwood Q-Section Housing Project </t>
  </si>
  <si>
    <t xml:space="preserve">50 000 cubic metres desilted </t>
  </si>
  <si>
    <t xml:space="preserve">50 000 cubic metres desilted from the Duzi River </t>
  </si>
  <si>
    <t>250 x Street Stalls installed  by the 30th of November  2021</t>
  </si>
  <si>
    <t xml:space="preserve">250 x Street Stalls installed </t>
  </si>
  <si>
    <t>SERVICE DELIVERY &amp; BUDGET IMPLEMENTATION PLAN 2021 / 2022 FINANCIAL YEAR</t>
  </si>
  <si>
    <t>R12601527</t>
  </si>
  <si>
    <t>R10205717</t>
  </si>
  <si>
    <t>8.5 km of new sewer pipeline installed in Ward 16 by the 28th of February 2022</t>
  </si>
  <si>
    <t>8.8 km of new sewer pipeline installed in Ward 16 by the 31st of March 2022</t>
  </si>
  <si>
    <t>9.2 km of new sewer pipeline installed in Ward 16 by the 30th of April 2022.</t>
  </si>
  <si>
    <t>9.6 km of new sewer pipeline installed in Ward 16 by the 31st of May 2022</t>
  </si>
  <si>
    <t>9.6 km of new sewer pipeline installed in Ward 16 by the 30th of June 2022.</t>
  </si>
  <si>
    <t>2.0 km of new sewer pipeline installed in Ward 18 by the 31st of January 2022</t>
  </si>
  <si>
    <t>Total Water Losses reduced to 32.5% based on the International Water Association Balance in Wards 1 to 41 (in total) by the 30th of June 2021</t>
  </si>
  <si>
    <t xml:space="preserve">Total Water Losses reduced to 29% based on the International Water Association Balance in Wards 1 to 41 (in total) </t>
  </si>
  <si>
    <t>Total Water Losses reduced to 29% based on the International Water Association Balance in Wards 1 to 41 (in total) by the 30th of June 2022</t>
  </si>
  <si>
    <t>Total Water Losses reduced to  32.5% based on International Water Association Balance in Wards 1 to 41 by the 31st of January 2022</t>
  </si>
  <si>
    <t>Total Water Losses reduced to 31.5% based on International Water Association Balance in Wards 1 to 41 by the 28th of February 2022</t>
  </si>
  <si>
    <t>Total Water Losses reduced to 31.5% based on International Water Association Balance in Wards 1 to 41 by the 31st of March 2022</t>
  </si>
  <si>
    <t>Total Water Losses reduced to 31% based on International Water Association Balance in Wards 1 to 41 by the 30th of April 2022.</t>
  </si>
  <si>
    <t>Total Water Losses reduced to 30% based on International Water Association Balance in Wards 1 to 41 by the 31st of May 2022</t>
  </si>
  <si>
    <t>Total Water Losses reduced to 29% based on the International Water Association Balance in Wards 1 to 41 (in total) by the 30th of June 2022.</t>
  </si>
  <si>
    <t>1.4km of new water pipeline installed in Ward 30 by the 31st of January 2022</t>
  </si>
  <si>
    <t>1.45km of new water pipeline installed in Ward 30 by the 28th of February 2022</t>
  </si>
  <si>
    <t>1.55km of new water pipeline installed in Ward 30 and Commencement of reservoir base by the 31st of March 2022</t>
  </si>
  <si>
    <t>1.65km of new water pipeline installed in Ward 30 and completion of reservoir base by the 30th of April 2022.</t>
  </si>
  <si>
    <t>1.75km of new water pipeline installed in Ward 30 and commencement of first lift for reservoir walls by the 31st of May 2022</t>
  </si>
  <si>
    <t>1.85km of new water pipeline installed in Ward 30 and completion of first lift for reservoir walls by the 30th of June 2022.</t>
  </si>
  <si>
    <t>3.7 km of new sewer pipeline installed in Ward 11 by the 31st of January 2022</t>
  </si>
  <si>
    <t>3.8 km of new sewer pipeline installed in Ward 11 by the 28th of February 2022</t>
  </si>
  <si>
    <t>3.9 km of new sewer pipeline installed in Ward 11 by the 31st of March 2022</t>
  </si>
  <si>
    <t>4km of new sewer pipeline installed in Ward 11 by the 30th of April 2022.</t>
  </si>
  <si>
    <t>4.1 km of new sewer pipeline installed in Ward 11 by the 31st of May 2022</t>
  </si>
  <si>
    <t>4.2 km of new sewer pipeline installed in Ward 11 by the 30th of June 2022.</t>
  </si>
  <si>
    <t>6.6km of new water pipeline installed in Ward 3 &amp; 6 cummulatively by the 31st of January 2022</t>
  </si>
  <si>
    <t>6.7km of new water pipeline installed in Ward 3 &amp; 6 cummulatively by the 28th of February 2022</t>
  </si>
  <si>
    <t>6.8km of new water pipeline installed in Ward 3 &amp; 6 cummulatively by the 31st of March 2022</t>
  </si>
  <si>
    <t>6.9km of new water pipeline installed in Ward 3 &amp; 6 cummulatively by the 30th April 2022</t>
  </si>
  <si>
    <t>7km of new water pipeline (completion) installed in Ward 3 &amp; 6 cummulatively by the 31st May 2022</t>
  </si>
  <si>
    <t>7km of new water pipeline (completion) installed in Ward 3 &amp; 6 cummulatively by the 30th of June 2022.</t>
  </si>
  <si>
    <t>Procurement of 800 VIP toilet structures by 31st January 2022</t>
  </si>
  <si>
    <t>Procurement of 1280 VIP toilet structures by 28th February 2022</t>
  </si>
  <si>
    <t>Procurement of 1500 VIP toilet structures by 31st March 2022</t>
  </si>
  <si>
    <t>Installation of 500 VIP toilets cummulatively by 30th April 2022</t>
  </si>
  <si>
    <t>Installation of 1000 VIP toilets cummulatively by 31st March 2022</t>
  </si>
  <si>
    <t>Installation of 1500 VIP toilets cummulatively by 30th June 2022</t>
  </si>
  <si>
    <t>Completed detailed design Dambuza Main Road Ward 21 by the 30th of June  2022</t>
  </si>
  <si>
    <t>Completed detailed design D31138 in Vulindlela Ward 4</t>
  </si>
  <si>
    <t>Submit additional design information to KZNDOT by the 31st of March 2022.</t>
  </si>
  <si>
    <t>Completed detailed design D31138 in Vulindlela Ward 4 by 30th of June 2022.</t>
  </si>
  <si>
    <t>Commence with construction of stormwater culverts for Construction of 1.7 km road in Vulindlela Ward 8 from gravel to conrete and asphalt surface with kerb &amp; channel and associated stormwater</t>
  </si>
  <si>
    <t>Commence with sub-base for Construction of 1.7 km road in Vulindlela Ward 8 from gravel to conrete and asphalt surface with kerb &amp; channel and associated stormwater by the 31st of June 2022</t>
  </si>
  <si>
    <t>Commence with construction of road subgrade  with related stormwater by the 31st of March 2022.</t>
  </si>
  <si>
    <t>Construction of road subgrade  with related stormwater completed by the 31st of March 2022</t>
  </si>
  <si>
    <t>Construction of 2,1 km length of  road in Peace Valley III Ward 26, from gravel to black top asphalt with associated stormwater.</t>
  </si>
  <si>
    <t>Proceed with box culverts by the 31st of January 2022</t>
  </si>
  <si>
    <t>Construction of 200m of Mabane Causeway in Vulindlela ward 2 completed by the 28th of February 2022</t>
  </si>
  <si>
    <t>Practical completion</t>
  </si>
  <si>
    <t>Complete prelimary design report  by the 31st of January 2022</t>
  </si>
  <si>
    <t>Detailed design 70% complete  by the 30th of April 2022</t>
  </si>
  <si>
    <t>Site Handover by the 28th of February 2022</t>
  </si>
  <si>
    <t>Proceed with earthworks and commence with stormwater construction by the 30th of April 2022.</t>
  </si>
  <si>
    <t>Commence with sub-base for Construction of 1 km road in Vulindlela Ward 7 from gravel to conrete and asphalt surface with kerb &amp; channel and associated stormwater by the 31st of June 2022</t>
  </si>
  <si>
    <t>Complete road bed preperation for 1km by the 28th of February 2022</t>
  </si>
  <si>
    <t>Commence with construction of road subgrade for 1km with related stormwater by the 31st of March 2022</t>
  </si>
  <si>
    <t>Complete construction of road subgrade for 1km with related stormwater by the 31st of May 2022</t>
  </si>
  <si>
    <t xml:space="preserve">120 000m2 of surfaced roads rehabilitated (asphalt overlay, slurry seal, crack sealing and diluted immulsion) </t>
  </si>
  <si>
    <t>120 000m2 of surfaced roads rehabilitated</t>
  </si>
  <si>
    <t>120 000m2 of surfaced roads rehabilitated (asphalt overlay, slurry seal, crack sealing and diluted immulsion) by the 31st of May 2022</t>
  </si>
  <si>
    <t>106 278m2 of surfaced roads rehabilitated (asphalt overlay, slurry seal, crack sealing and diluted immulsion) by the 31st of January 2022</t>
  </si>
  <si>
    <t>PTNG</t>
  </si>
  <si>
    <t>25% of Work Package 2 completed (Construction of earthworks, layerworks, surfacing and ancilliary works for road widening in Moses Mabhida Road between km 6.5 to km 7.5), by the 31st of January 2022</t>
  </si>
  <si>
    <t>30% of Work Package 2 completed (Construction of earthworks, layerworks, surfacing and ancilliary works for road widening in Moses Mabhida Road between km 6.5 to km 7.5), by the 28th of  February 2022</t>
  </si>
  <si>
    <t xml:space="preserve">6% of Work Package 3 completed . (Construction of earthworks, layerworks, surfacing and ancilliary works for road widening in Moses Mabhida Road between km 7.5 to km 8.8) </t>
  </si>
  <si>
    <t>6% of Work Package 3 completed .</t>
  </si>
  <si>
    <t>6% of Work Package 3 completed . (Construction of earthworks, layerworks, surfacing and ancilliary works for road widening in Moses Mabhida Road between km 7.5 to km 8.8) by the 28th of February 2022</t>
  </si>
  <si>
    <t>40x traffic calming measure installed in various sites as per approved traffic calming implementation schedule by the 31st of May 2022</t>
  </si>
  <si>
    <t>R500000</t>
  </si>
  <si>
    <t>Commence with specialist studies by the 31st of January 2022</t>
  </si>
  <si>
    <t>Commence with Detailed design by the 31st of March 2022</t>
  </si>
  <si>
    <t>percentage completed</t>
  </si>
  <si>
    <t>Purchased 2 steel containers for toilets for 3 taxi ranks</t>
  </si>
  <si>
    <t xml:space="preserve"> 2 steel containers purchased for toilets at 3 taxi ranks</t>
  </si>
  <si>
    <t>Date steel containers purchased</t>
  </si>
  <si>
    <t>Appoint Service Provider from Contract SS 72 and complete site handover by the 28th of February 2022</t>
  </si>
  <si>
    <t>number of  laptops purchased</t>
  </si>
  <si>
    <t>Number of laptops purchased</t>
  </si>
  <si>
    <t xml:space="preserve">Date of new design and modification of existing laboratory building to new staff standby rooms completed. </t>
  </si>
  <si>
    <t>R250000</t>
  </si>
  <si>
    <t xml:space="preserve">Council </t>
  </si>
  <si>
    <t>05/504704.JAH.D30_G/L-4120106000</t>
  </si>
  <si>
    <t>R7423227</t>
  </si>
  <si>
    <t>R26000000</t>
  </si>
  <si>
    <t>R27999250</t>
  </si>
  <si>
    <t>R46000750</t>
  </si>
  <si>
    <t>DMRE</t>
  </si>
  <si>
    <t>R350000</t>
  </si>
  <si>
    <t>R3660000</t>
  </si>
  <si>
    <t>R4300000</t>
  </si>
  <si>
    <t>R1700000</t>
  </si>
  <si>
    <t>R10490000</t>
  </si>
  <si>
    <t>R3500000</t>
  </si>
  <si>
    <t>PMO 07</t>
  </si>
  <si>
    <t>MIG:Z3: WARD 13 COMMUNITY HALL</t>
  </si>
  <si>
    <t xml:space="preserve">Appointment of contractor  and Site establishment of France Community hall ward 13 </t>
  </si>
  <si>
    <t xml:space="preserve">Construction of France community hall </t>
  </si>
  <si>
    <t>Appointment of contractor  and Site establishment of France Community hall ward 13 by the 30th of June 2022</t>
  </si>
  <si>
    <t>Date of Contractor appointment</t>
  </si>
  <si>
    <t>SUB UNIT: AREA BASED MANAGEMENT (ABM, HIV/AIDS &amp; HALLS)</t>
  </si>
  <si>
    <t>ABM 01</t>
  </si>
  <si>
    <t>Public Participation</t>
  </si>
  <si>
    <t>Complaints referral/</t>
  </si>
  <si>
    <t xml:space="preserve">Community complaints received and referred to customer services and departments within 2 days of receipt of the complaint/s for </t>
  </si>
  <si>
    <t xml:space="preserve">Community complaints to be received </t>
  </si>
  <si>
    <t>Community complaints received referred to customer services and departments within 2 days of receipt of the complaint/s by ABM by the 30th of June 2022</t>
  </si>
  <si>
    <t xml:space="preserve">Turnaround time </t>
  </si>
  <si>
    <t>Community complaints received referred to customer services and departments within 2 days of receipt of the complaint/s by ABM by the 31st of July 2021</t>
  </si>
  <si>
    <t>Community complaints received referred to customer services and departments within 2 days of receipt of the complaint/s by ABM by the 31st of Aug 2021</t>
  </si>
  <si>
    <t>Community complaints received referred to customer services and departments within 2 days of receipt of the complaint/s by ABM by the 30th  of Sept  2021</t>
  </si>
  <si>
    <t>Community complaints received referred to customer services and departments within 2 days of receipt of the complaint/s by ABM by the 31st Oct 2021</t>
  </si>
  <si>
    <t>Community complaints received referred to customer services and departments within 2 days of receipt of the complaint/s by ABM by the 30th  of Nov 2021</t>
  </si>
  <si>
    <t>Community complaints received referred to customer services and departments within 2 days of receipt of the complaint/s by ABM by the 31st Dec  2021</t>
  </si>
  <si>
    <t>Community complaints received referred to customer services and departments within 2 days of receipt of the complaint/s by ABM by the 31st  of Jan 2022</t>
  </si>
  <si>
    <t>Community complaints received referred to customer services and departments within 2 days of receipt of the complaint/s by ABM by the 28th Feb 2022</t>
  </si>
  <si>
    <t>Community complaints received referred to customer services and departments within 2 days of receipt of the complaint/s by ABM by the 30th  of March 2022</t>
  </si>
  <si>
    <t>Community complaints received referred to customer services and departments within 2 days of receipt of the complaint/s by ABM by the 30th  of April  2022</t>
  </si>
  <si>
    <t>Community complaints received referred to customer services and departments within 2 days of receipt of the complaint/s by ABM by the 31st  of May 2022</t>
  </si>
  <si>
    <t>Community complaints received referred to customer services and departments within 2 days of receipt of the complaint/s by ABM by the 30th  of June 2022</t>
  </si>
  <si>
    <t>ABM 02</t>
  </si>
  <si>
    <t>Community Based Planning</t>
  </si>
  <si>
    <t>1 Ward Plan produced for 39 Identified wards in Msunduzi Municiaplity in the 2021/2022</t>
  </si>
  <si>
    <t>ward plans for Msunduzi Municipality reviewed and submitted to SMC</t>
  </si>
  <si>
    <t xml:space="preserve">Number of ward plans </t>
  </si>
  <si>
    <t>Council</t>
  </si>
  <si>
    <t>10 x ward plans for Msunduzi Municipality reviewed and submitted to SMC by the 30th of Sept 2021</t>
  </si>
  <si>
    <t>20 x ward plans for Msunduzi Municipality reviewed and submitted to SMC by the 31st Dec 2021</t>
  </si>
  <si>
    <t>Wards plan file and SMC resolution</t>
  </si>
  <si>
    <t>ABM 03</t>
  </si>
  <si>
    <t>Effective mechanisms, processes and procedures for Community Participation</t>
  </si>
  <si>
    <t>Strengthening  formal linkage with Local Aids Council (LAC) &amp; District Task Team (DTT)</t>
  </si>
  <si>
    <t>4 x OSS functionality quarterly reports for the 21/22 FY produced and submitted to The Office of the Mayor and District Counci in the 2021/2022 FY</t>
  </si>
  <si>
    <t xml:space="preserve">OSS functionality quarterly reports for the 20/21 FY produced and submitted to the Office of the Mayor and District Council </t>
  </si>
  <si>
    <t>4 x OSS functionality quarterly reports for the 20/21 FY produced and submitted to the Office of the Mayor and District Council by the 30th of June 2022</t>
  </si>
  <si>
    <t>Number of OSS functionality quarterly reports</t>
  </si>
  <si>
    <t>1 x OSS functionality quarterly reports for the 21/22 FY produced and submitted to The Office of the Mayor and District Counci by 30st Sept 2021</t>
  </si>
  <si>
    <t>2 x OSS functionality quarterly reports for the 21/22 FY produced and submitted to The Office of the Mayor and District Council by 31st Dec 2021</t>
  </si>
  <si>
    <t>3 x OSS functionality quarterly reports for the 21/22 FY produced and submitted to The Office of the Mayor and District Council by 31st March 2022</t>
  </si>
  <si>
    <t>4 x OSS functionality quarterly reports for the 21/22 FY produced and submitted to The Office of the Mayor and District Council by 30th June 2022</t>
  </si>
  <si>
    <t>OSS report file, council resolution</t>
  </si>
  <si>
    <t>ABM 04</t>
  </si>
  <si>
    <t>Implement the public participation policy</t>
  </si>
  <si>
    <t xml:space="preserve">1 x public participation policy presentations conducted in the 21/22 FY for each of the 39 ward committees of council </t>
  </si>
  <si>
    <t>public participation policy presentations conducted in the 21/22 FY for each of the 39 ward committees of council</t>
  </si>
  <si>
    <t>1 x public participation policy presentations conducted in the 21/22 FY for each of the 39 ward committees of council by the 30th June 2022</t>
  </si>
  <si>
    <t xml:space="preserve">Date policy presentations conducted </t>
  </si>
  <si>
    <t>Public Participation file, council agenda and resolution</t>
  </si>
  <si>
    <t>ABM 05</t>
  </si>
  <si>
    <t>Ward Audits</t>
  </si>
  <si>
    <t>4 x quarterly ward audit reports for the 21/22  FY prepared and submitted to OMC on Audits conducted in each of the 39 wards on Service Delivery Challengesin the 2021/2022 FY</t>
  </si>
  <si>
    <t>quarterly ward audit reports for the 21/22  FY prepared and submitted to SMC on Audits conducted in each of the 39 wards on Service Delivery Challenges</t>
  </si>
  <si>
    <t>4 x quarterly ward audit reports for the 21/22  FY prepared and submitted to SMC on Audits conducted in each of the 39 wards on Service Delivery Challenges by the 30th of June 2022</t>
  </si>
  <si>
    <t xml:space="preserve">Number of quarterly ward audit reports </t>
  </si>
  <si>
    <t>1 x quarterly ward audit reports for the 21/22  FY prepared and submitted to SMC on Audits conducted in each of the 39 wards on Service Delivery Challenges by the 30th Sept 2021</t>
  </si>
  <si>
    <t>2 x quarterly ward audit reports for the 21/22  FY prepared and submitted to SMC on Audits conducted in each of the 39 wards on Service Delivery Challenges by the 31st of Dec 2021</t>
  </si>
  <si>
    <t>3 x quarterly ward audit reports for the 21/22  FY prepared and submitted to SMC on Audits conducted in each of the 39 wards on Service Delivery Challenges by the 31st of March 2022</t>
  </si>
  <si>
    <t>Ward audit file, SMC resolution</t>
  </si>
  <si>
    <t>ABM 06</t>
  </si>
  <si>
    <t>HIV/ AIDS &amp; SOCIAL SERVICES</t>
  </si>
  <si>
    <t>HIV&amp;AIDS TEN (10) DAYS COUNSELLING COURSE PROJECT FOR OFFICIALS &amp; COMMUNITIES</t>
  </si>
  <si>
    <t xml:space="preserve">08x Ten Days Counselling Course Training conducted in the 21/22 FY </t>
  </si>
  <si>
    <t>Number of Trainings</t>
  </si>
  <si>
    <t>1 x Ten Days HIV/AIDS Counselling Course Training conducted as per Training Schedule in the 21/22 FY by the 31st July 2021</t>
  </si>
  <si>
    <t>2 x Ten Days HIV/AIDS Counselling Course Training conducted as per Training Schedule in the 21/22 FY by the 31st Aug 2021</t>
  </si>
  <si>
    <t>3 x Ten Days HIV/AIDS Counselling Course Training conducted as per Training Schedule in the 21/22 FY by the 30th Sept 2021</t>
  </si>
  <si>
    <t>4 x Ten Days HIV/AIDS Counselling Course Training conducted as per Training Schedule in the 21/22 FY by the 31st of Oct 2021</t>
  </si>
  <si>
    <t>5 x Ten Days HIV/AIDS Counselling Course Training conducted as per Training Schedule in the 21/22 FY by the 30th Nov 2021</t>
  </si>
  <si>
    <t>6 x Ten Days HIV/AIDS Counselling Course Training conducted as per Training Schedule in the 21/22 FY by the 31st of Dec 2021</t>
  </si>
  <si>
    <t>HIV/AIDS &amp;Social Service Register, certificates awarded</t>
  </si>
  <si>
    <t>ABM 07</t>
  </si>
  <si>
    <t>Ward visits  to be conducted to  support HIV/AIDS groups</t>
  </si>
  <si>
    <t>217 Ward visits to be conducted in the 21/22 FY to support HIV &amp; AIDS Support Groups</t>
  </si>
  <si>
    <t>Ward visits conducted in the 21/22 FY to support HIV&amp;AIDS Groups</t>
  </si>
  <si>
    <t>120 x Ward visits conducted in the 21/22 FY to support HIV&amp;AIDS Groups by the 30th of June 2022</t>
  </si>
  <si>
    <t>10 x Ward visits conducted in the 21/22 FY to support HIV&amp;AIDS Groups by the 31st of July 2021</t>
  </si>
  <si>
    <t>20 x Ward visits conducted in the 21/22 FY to support HIV&amp;AIDS Groups by the 31st of Aug 2021</t>
  </si>
  <si>
    <t>30 x Ward visits conducted in the 21/22 FY to support HIV&amp;AIDS Groups by the 30th of Sept 2021</t>
  </si>
  <si>
    <t>40 x Ward visits conducted in the 21/22 FY to support HIV&amp;AIDS Groups by the 31st of Oct 2021</t>
  </si>
  <si>
    <t>50 x Ward visits conducted in the 21/22 FY to support HIV&amp;AIDS Groups by the 30th of Nov 2021</t>
  </si>
  <si>
    <t>60 x Ward visits conducted in the 21/22 FY to support HIV&amp;AIDS Groups by the 31st of Dec 2021</t>
  </si>
  <si>
    <t>70 x Ward visits conducted in the 21/22 FY to support HIV&amp;AIDS Groups by the 31st of Jan 2022</t>
  </si>
  <si>
    <t>80 x Ward visits conducted in the 21/22 FY to support HIV&amp;AIDS Groups by the 28th of Feb 2022</t>
  </si>
  <si>
    <t>90 x Ward visits conducted in the 21/22 FY to support HIV&amp;AIDS Groups by the 31st of March 2022</t>
  </si>
  <si>
    <t>100 x Ward visits conducted in the 21/22 FY to support HIV&amp;AIDS Groups by the 30th of April 2022</t>
  </si>
  <si>
    <t>110 x Ward visits conducted in the 21/22 FY to support HIV&amp;AIDS Groups by the 31st of May 2022</t>
  </si>
  <si>
    <t>HIV/AIDS &amp;Social Service Register</t>
  </si>
  <si>
    <t>ABM 08</t>
  </si>
  <si>
    <t xml:space="preserve">HIV/AIDS and Social Support Programmes </t>
  </si>
  <si>
    <t>420 Social Support programs conducted in 2021/2022</t>
  </si>
  <si>
    <t>25 x HIV/AIDS and Social support programmes in the 21/22 FY to be coordinated by the 31st of July 2021</t>
  </si>
  <si>
    <t>50x HIV/AIDS and Social support programmes in the 21/22 FY to be coordinated by the 31st of Aug 2021</t>
  </si>
  <si>
    <t>75 x HIV/AIDS and Social support programmes in the 21/22 FY to be coordinated by the 30th of Sept 2021</t>
  </si>
  <si>
    <t>100 x HIV/AIDS and Social support programmes in the 21/22 FY to be coordinated by the 31st of Oct 2021</t>
  </si>
  <si>
    <t>125 x HIV/AIDS and Social support programmes in the 21/22 FY to be coordinated by the 30th of Nov 2021</t>
  </si>
  <si>
    <t>150 x HIV/AIDS and Social support programmes in the 21/22 FY to be coordinated by the 31st of Dec 2021</t>
  </si>
  <si>
    <t>ABM 09</t>
  </si>
  <si>
    <t>Halls</t>
  </si>
  <si>
    <t>Review Msunduzi Halls Maintenance Plan</t>
  </si>
  <si>
    <t xml:space="preserve">Msunduzi Halls Maintenance plan reviewed and submitted to SMC for onward transmission to Full Council for Approval </t>
  </si>
  <si>
    <t>Msunduzi Halls Maintenance plan reviewed and submitted to SMC for onward transmission to Full Council for Approval</t>
  </si>
  <si>
    <t xml:space="preserve">Date Maintanennce Plan approved </t>
  </si>
  <si>
    <t>Draft Msunduzi Halls Maintenance plan reviewed and presented to Community Services Portfolio Committee by the 31st of July 2020</t>
  </si>
  <si>
    <t>Draft Msunduzi Halls Maintenance plan reviewed and presented to Community Services Portfolio Committee by the 30th of Sept 2020</t>
  </si>
  <si>
    <t>Msunduzi Halls Maintenance plan reviewed and submitted to SMC for onward transmission to Full Council for Approval by the31st of Dec 2021</t>
  </si>
  <si>
    <t>Msunduzi Halls Maintenance plan reviewed and submitted to SMC for onward transmission to Full Council for Approval by the 30th of June 2022</t>
  </si>
  <si>
    <t>Maintanance plan resolution</t>
  </si>
  <si>
    <t>ABM 10</t>
  </si>
  <si>
    <t>Monthly report</t>
  </si>
  <si>
    <t>12 x monthly report produced and submitted to OMC on the functioning of OSS &amp; established war rooms by the 30 June 2022</t>
  </si>
  <si>
    <t xml:space="preserve">4 x quarterly reports produced and submitted to OMC on the functioning of OSS &amp; established war rooms </t>
  </si>
  <si>
    <t>Number of quarterly reports produced and submitted to OMC on the functioning of OSS &amp; established war rooms</t>
  </si>
  <si>
    <t>4 x quarterly reports produced and submitted to OMC on the functioning of OSS &amp; established war rooms by the 30th of June 2022</t>
  </si>
  <si>
    <t>monthly report produced and submitted to OMC on the functioning of OSS &amp; established war rooms</t>
  </si>
  <si>
    <t>1 x quarterly reports produced and submitted to OMC on the functioning of OSS &amp; established war rooms by the 31st of March 2021</t>
  </si>
  <si>
    <t>2 x quarterly reports produced and submitted to OMC on the functioning of OSS &amp; established war rooms by the 31st of Dec 2021</t>
  </si>
  <si>
    <t>3 x quarterly reports produced and submitted to OMC on the functioning of OSS &amp; established war rooms by the 31st of March 2022</t>
  </si>
  <si>
    <t>4 x quarterly reports produced and submitted to OMC on the functioning of OSS &amp; established war rooms by the 31st of March 2022</t>
  </si>
  <si>
    <t>Monthly report resolution</t>
  </si>
  <si>
    <t>SERVICE DELIVERY &amp; BUDGET IMPLEMENTATION PLAN FOR THE 2017/2018 FINANCIAL YEAR</t>
  </si>
  <si>
    <t xml:space="preserve"> 2021/2022 FINANCIAL YEAR</t>
  </si>
  <si>
    <t>SUB UNIT: PUBLIC SAFETY, EMERGENCY SERVICES &amp; ENFORCEMENT (TRAFFIC, SECURITY, FIRE &amp; DISASTER)</t>
  </si>
  <si>
    <t>PSDM 01</t>
  </si>
  <si>
    <t>Public Safety &amp; Law Enforcement</t>
  </si>
  <si>
    <t>Road safety, Alcohol, Drug and Substance abuse campaigns</t>
  </si>
  <si>
    <t xml:space="preserve">156 Road Safety awareness campaigns conducted </t>
  </si>
  <si>
    <t xml:space="preserve">156 x road safety awareness sessions conducted in the 21/22 FY </t>
  </si>
  <si>
    <t>156 x road safety awareness sessions to be conducted</t>
  </si>
  <si>
    <t>156 x road safety awareness sessions conducted in the 21/22 FY by the 30th of June 2021</t>
  </si>
  <si>
    <t>28 x road safety awareness sessions conducted in the 21/22 FY by the 31st of August 2021</t>
  </si>
  <si>
    <t>42x road safety awareness sessions conducted in the 21/22 FY by the 30th of September 2021</t>
  </si>
  <si>
    <t>54 x road safety awareness sessions conducted in the 21/22 FY by the 31st of October 2021</t>
  </si>
  <si>
    <t>68 x road safety awareness sessions conducted in the 21/22 FY by the 30th of November 2021</t>
  </si>
  <si>
    <t>82 x road safety awareness sessions conducted in the 21/22 FY  by the 31st of December 2020</t>
  </si>
  <si>
    <t>96 x road safety awareness sessions conducted in the 21/22 FY by the 31st of January 2022</t>
  </si>
  <si>
    <t>110 x  road safety awareness sessions conducted in the 21/22 FY by the 28th of February 2022</t>
  </si>
  <si>
    <t>124 x road safety awareness sessions conducted in the 21/22 FY by the 31st of March 2022</t>
  </si>
  <si>
    <t>138 x road safety awareness sessions conducted in the 21/22 FY by the 30th of April 2022</t>
  </si>
  <si>
    <t>152 x road safety awareness sessions conducted in the 21/22 FY by the 31st of May 2022</t>
  </si>
  <si>
    <t>Invites and attendance registers</t>
  </si>
  <si>
    <t>PSDM 02</t>
  </si>
  <si>
    <t xml:space="preserve">Fire arm audit </t>
  </si>
  <si>
    <t xml:space="preserve">4 x Quarterly Reports on the fire arm verification conducted in Compliance with Fire Arms Controls Act submitted to SMC </t>
  </si>
  <si>
    <t>4 x Quarterly Reports on the fire arm verification to be conducted in Compliance with Fire Arms Controls Act</t>
  </si>
  <si>
    <t>4 x Quarterly Reports on the fire arm verification conducted in Compliance with Fire Arms Controls Act submitted to SMC by the 30th of June 2021</t>
  </si>
  <si>
    <t xml:space="preserve"> 1st Quarterly Reports on the fire arm verification conducted in Compliance with Fire Arms Controls Act submitted to SMC by the 30th of September 2021</t>
  </si>
  <si>
    <t xml:space="preserve"> 2nd Quarterly Reports on the fire arm verification conducted in Compliance with Fire Arms Controls Act submitted to SMC by the 31st of December 2021</t>
  </si>
  <si>
    <t>3rd Quarterly Reports on the fire arm verification conducted in Compliance with Fire Arms Controls Act submitted to SMC by the 31st of March 2022</t>
  </si>
  <si>
    <t>4th Quarterly Reports on the fire arm verification conducted in Compliance with Fire Arms Controls Act submitted to SMC by the 30th of June 2022</t>
  </si>
  <si>
    <t xml:space="preserve">Reports on the fire arm verification conducted in Compliance with Fire Arms Controls Act </t>
  </si>
  <si>
    <t>PSDM 03</t>
  </si>
  <si>
    <t>Physical Fire arm verification</t>
  </si>
  <si>
    <t xml:space="preserve">Nil Conducted </t>
  </si>
  <si>
    <t>2 x Physical Fire arm verifications conducted on all arms and ammunition issued to Msunduzi Municipality staff</t>
  </si>
  <si>
    <t>2 x Physical Fire arm verifications to be conducted on all firearms and ammunition issued.</t>
  </si>
  <si>
    <t>2 x Physical Fire arm verifications conducted on all arms and ammunition issued to Msunduzi Municipality staff by the 30th June 2021</t>
  </si>
  <si>
    <t>2 x Physical Fire arm verifications conducted on all arms and ammunition issued to Msunduzi Municipality staff by the 31st of December 2021</t>
  </si>
  <si>
    <t>2 x Physical Fire arm verifications conducted on all arms and ammunition issued to Msunduzi Municipality staff by the 30th June 2022</t>
  </si>
  <si>
    <t xml:space="preserve">Report on Fire arm verifications conducted on all arms and ammunition issued to Msunduzi Municipality staff </t>
  </si>
  <si>
    <t>PSDM 04</t>
  </si>
  <si>
    <t>Fire Arm Training for all municipal fire arm holders</t>
  </si>
  <si>
    <t xml:space="preserve">2 x Fire Arm Training / Fire Arm Refresher Courses for all municipal fire arm holders conducted </t>
  </si>
  <si>
    <t>2 x Fire Arm Training/ Fire Arm Refresher Coursesto be conducted for all municipal fire arm holders.</t>
  </si>
  <si>
    <t>2 x Fire Arm Training / Fire Arm Refresher Courses for all municipal fire arm holders conducted by the 31st of January 2021</t>
  </si>
  <si>
    <t>2 x Fire Arm Training / Fire Arm Refresher Courses for all municipal fire arm holders conducted by the 31st of January 2022</t>
  </si>
  <si>
    <t>Course Result Report, Attendance Register</t>
  </si>
  <si>
    <t>PSDM 05</t>
  </si>
  <si>
    <t xml:space="preserve">DISASTER MANAGEMENT </t>
  </si>
  <si>
    <t xml:space="preserve">Implementation of the Approved Disaster management plan/strategy </t>
  </si>
  <si>
    <t xml:space="preserve">4 x quarterly Disaster Management Advisory Forums meetings facilitated </t>
  </si>
  <si>
    <t xml:space="preserve">4 x Disaster Management Advisory Forums meetings facilitated </t>
  </si>
  <si>
    <t xml:space="preserve">4 x Disaster Management Advisory Forums meetings  to be facilitated </t>
  </si>
  <si>
    <t>4 x Disaster Management Advisory Forums meetings facilitated by the 31st of May 2021</t>
  </si>
  <si>
    <t>1st Disaster Management Advisory Forums meetings facilitated by the 31st of August 2021</t>
  </si>
  <si>
    <t>2nd Disaster Management Advisory Forums meetings facilitated by the 31st of December 2021</t>
  </si>
  <si>
    <t>3rd Disaster Management Advisory Forums meetings facilitated by the 28th of February 2022</t>
  </si>
  <si>
    <t>4th Disaster Management Advisory Forums meetings facilitated by the 31st of May 2022</t>
  </si>
  <si>
    <t>Attendance Register, minutes, Agenda</t>
  </si>
  <si>
    <t>PSDM 06</t>
  </si>
  <si>
    <t>24 Hours turn around time to respond to disaster related incidents reported according to the Approved DM plan/strategy</t>
  </si>
  <si>
    <t>24 Hours turn around time in responding to disaster related incidents.</t>
  </si>
  <si>
    <t>24 Hours turn around time to respond to disaster related incidents reported according to the Approved DM plan/strategy by the 30th of June 2021</t>
  </si>
  <si>
    <t>Average turn around time</t>
  </si>
  <si>
    <t>24 Hours turn around time to respond to disaster related incidents reported according to the Approved DM plan/strategy by the 30th September 2021</t>
  </si>
  <si>
    <t>24 Hours turn around time to respond to disaster related incidents reported according to the Approved DM plan/strategy by the 31st December 2021</t>
  </si>
  <si>
    <t>24 Hours turn around time to respond to disaster related incidents reported according to the Approved DM plan/strategy by the 31st  March 2022</t>
  </si>
  <si>
    <t>24 Hours turn around time to respond to disaster related incidents reported according to the Approved DM plan/strategy by the 30th of June 2022</t>
  </si>
  <si>
    <t>Incident reports, Beneficiary List</t>
  </si>
  <si>
    <t>PSDM 07</t>
  </si>
  <si>
    <t>Disaster management Review of Disaster Management Sector Plan as per the National Disaster Management Centre</t>
  </si>
  <si>
    <t>Reviewed Disaster Management  Sector Plan prepared and submitted to Full Council in 21/22 FY</t>
  </si>
  <si>
    <t xml:space="preserve">Reviewed Disaster Management Sector Plan prepared and submitted to SMC for approval by Council </t>
  </si>
  <si>
    <t xml:space="preserve">Review Disaster Management Plan </t>
  </si>
  <si>
    <t>Reviewed Disaster Management Plan prepared and submitted to SMC for approval by Council by the 31st of December 2020</t>
  </si>
  <si>
    <t>Reviewed Disaster Management Sector Plan prepared and submitted to SMC for approval.</t>
  </si>
  <si>
    <t>Reviewed Disaster Management Sector Plan prepared and submitted to Full Council for approval  by the 31st of December 2021</t>
  </si>
  <si>
    <t>Reviewed Disaster Management Sector Plan prepared and submitted to SMC for approval by Council by the 31st of December 2021</t>
  </si>
  <si>
    <t xml:space="preserve">Reviewed Disaster Management  Sector Plan, SMC Minutes and Resolution  </t>
  </si>
  <si>
    <t>PSDM 08</t>
  </si>
  <si>
    <t>Awareness Campaigns</t>
  </si>
  <si>
    <t>24 x Disaster awareness Campaigns (1 campaign per high risk areas) conducted in 2021/2022</t>
  </si>
  <si>
    <t xml:space="preserve">24 x Disaster awareness Campaigns (1 campaign per high risk areas, 1 public education campaign) conducted </t>
  </si>
  <si>
    <t>24 x Disaster awareness Campaigns to be conducted</t>
  </si>
  <si>
    <t>24 x Disaster awareness Campaigns (1 campaign per high risk areas, 1 public education campaign) conducted by the 30th of June 2021</t>
  </si>
  <si>
    <t>6 x Disaster awareness Campaigns (1 campaign per high risk areas, 1 public education campaign) conducted by the 30th of September 2021</t>
  </si>
  <si>
    <t>12 x Disaster awareness Campaigns (1 campaign per high risk areas, 1 public education campaign) conducted by the 31st of December 2021</t>
  </si>
  <si>
    <t>18 x Disaster awareness Campaigns (1 campaign per high risk areas, 1 public education campaign) conducted by the 31st of March 2022</t>
  </si>
  <si>
    <t>24 x Disaster awareness Campaigns (1 campaign per high risk areas, 1 public education campaign) conducted by the 30th of June2021</t>
  </si>
  <si>
    <t>Programme and Attendance Register</t>
  </si>
  <si>
    <t>PSDM 10</t>
  </si>
  <si>
    <t>FIRE &amp; RESCUE</t>
  </si>
  <si>
    <t>Major Hazards Premises Visitations by PSDM</t>
  </si>
  <si>
    <t>48 Major Hazard Visitations conducted by the 30th of June 2021</t>
  </si>
  <si>
    <t xml:space="preserve">48 x Major Hazard Visitations conducted in the 21/22 FY </t>
  </si>
  <si>
    <t>48 x Major Hazard Visitations to be conducted</t>
  </si>
  <si>
    <t>48 x Major Hazard Visitations conducted in the 21/22 FY by the 30th of June 2022</t>
  </si>
  <si>
    <t>4 Major Hazard Visitations conducted by the 31st of July 2021</t>
  </si>
  <si>
    <t>8 Major Hazard Visitations conducted by the 30th of August 2021</t>
  </si>
  <si>
    <t>12 Major Hazard Visitations conducted by the 31st of September 2021</t>
  </si>
  <si>
    <t>16 Major Hazard Visitations conducted by the 31st of October 2021</t>
  </si>
  <si>
    <t>20 Major Hazard Visitations conducted by the 30th of November 2021</t>
  </si>
  <si>
    <t>24 Major Hazard Visitations conducted by the 31st of December 2021</t>
  </si>
  <si>
    <t>28 Major Hazard Visitations conducted by the 31st of January 2022</t>
  </si>
  <si>
    <t>32 Major Hazard Visitations conducted by the 28th of February 2022</t>
  </si>
  <si>
    <t>36 Major Hazard Visitations conducted by the 31st of March 2022</t>
  </si>
  <si>
    <t>42 Major Hazard Visitations conducted by the 30th of April  2022</t>
  </si>
  <si>
    <t>44 Major Hazard Visitations conducted by the 31st of May 2022</t>
  </si>
  <si>
    <t>48 Major Hazard Visitations conducted by the 30th of June 2022</t>
  </si>
  <si>
    <t>ATTENDANCE REGISTERS, INVITES, AGENDA, AND PICTURES</t>
  </si>
  <si>
    <t>PSDM 11</t>
  </si>
  <si>
    <t xml:space="preserve">Fire &amp; Rescue fire prevention inspections </t>
  </si>
  <si>
    <t>600 fire inspections conducted by the 30th of June 2021</t>
  </si>
  <si>
    <t xml:space="preserve">600 x fire prevention inspections conducted in the 21/22FY </t>
  </si>
  <si>
    <t>600 x fire prevention inspections to be conducted</t>
  </si>
  <si>
    <t>600 x fire prevention inspections conducted in the 21/2220FY by the 30th of June 2022</t>
  </si>
  <si>
    <t>50 fire inspections conducted by the 31st of July 2021</t>
  </si>
  <si>
    <t>100 fire inspections conducted by the 30th of August 2021</t>
  </si>
  <si>
    <t>150 x fire inspections conducted by the 31st of September 2021</t>
  </si>
  <si>
    <t>200 fire inspections conducted by the 30th of October 2021</t>
  </si>
  <si>
    <t>250 fire inspections conducted by the 31st of November 2021</t>
  </si>
  <si>
    <t>300 x fire inspections conducted by the 31st of December 2021</t>
  </si>
  <si>
    <t>350 fire inspections conducted by the 30th of January 2022</t>
  </si>
  <si>
    <t>400 fire inspections conducted by the 28th of February 2022</t>
  </si>
  <si>
    <t>450 x fire inspections conducted by the 31st of March 2022</t>
  </si>
  <si>
    <t>500 fire inspections conducted by the 30th of April 2022</t>
  </si>
  <si>
    <t>550 fire inspections conducted by the 31st of May 2022</t>
  </si>
  <si>
    <t>600 x fire inspections conducted by the 30th of June 2022</t>
  </si>
  <si>
    <t>DAILY SCHEDULES</t>
  </si>
  <si>
    <t>PSDM 13</t>
  </si>
  <si>
    <t>Fire &amp; Rescue Public awareness presentations facilitated by PSDM</t>
  </si>
  <si>
    <t>120 Fire &amp; Rescue public awareness presentations conducted by the 30th of June 2021</t>
  </si>
  <si>
    <t xml:space="preserve">120 x  Fire &amp; Rescue public awareness presentations conducted in the 21/222FY </t>
  </si>
  <si>
    <t xml:space="preserve">120 x  Fire &amp; Rescue awareness to be conducted </t>
  </si>
  <si>
    <t>120 x  Fire &amp; Rescue public awareness presentations conducted in the 21/22FY by the 30th of June 2022</t>
  </si>
  <si>
    <t>10 Fire &amp; Rescue public awareness presentations conducted by the 30th of July 2021</t>
  </si>
  <si>
    <t>20 Fire &amp; Rescue public awareness presentations conducted by the 30th of August 2021</t>
  </si>
  <si>
    <t>30 x Fire &amp; Rescue public awareness presentations conducted by the 31st of September 2021</t>
  </si>
  <si>
    <t>40 Fire &amp; Rescue public awareness presentations conducted by the 30th of October 2021</t>
  </si>
  <si>
    <t>50 Fire &amp; Rescue public awareness presentations conducted by the 30th of November 2021</t>
  </si>
  <si>
    <t>60 x  Fire &amp; Rescue public awareness presentations conducted by the 31st of December 2021</t>
  </si>
  <si>
    <t>70 Fire &amp; Rescue public awareness presentations conducted by the 31st of January 2022</t>
  </si>
  <si>
    <t>80 Fire &amp; Rescue public awareness presentations conducted by the 28th of February 2022</t>
  </si>
  <si>
    <t>90 x Fire &amp; Rescue public awareness presentations conducted by the 31st of March 2022</t>
  </si>
  <si>
    <t>100 Fire &amp; Rescue public awareness presentations conducted by the 30th of April 2022</t>
  </si>
  <si>
    <t>110 Fire &amp; Rescue public awareness presentations conducted by the 30th of May 2022</t>
  </si>
  <si>
    <t>120 x Fire &amp; Rescue public awareness presentations conducted by the 30th June 2022</t>
  </si>
  <si>
    <t>ATTENDANCE REGISTERS</t>
  </si>
  <si>
    <t>187 x new houses completed the 21/22 FY for Wirewall Rectification</t>
  </si>
  <si>
    <t>30 x new houses completed for Happy Valley Housing project</t>
  </si>
  <si>
    <t>Site 11 Housing project - Woodlands</t>
  </si>
  <si>
    <t>Happy Valley Housing project - Woodlands</t>
  </si>
  <si>
    <t>35 x new houses completed in the 21/22 FY for Thembalihle Housing Project by the 30th of April 2022</t>
  </si>
  <si>
    <t>45 x new houses completed in the 21/22 FY for Thembalihle Housing Project by the 31st of May 2022</t>
  </si>
  <si>
    <t>Appointement of Service prvider through a panel of service providers for upgrading of 5km roads at the landfill by the 31st of March 2022</t>
  </si>
  <si>
    <t>Rehabilitation of 5km of roads  at the Landfill Site  by the 30th of June 2022</t>
  </si>
  <si>
    <t>120 000 Number of households with access to Solid Waste removal by the</t>
  </si>
  <si>
    <t xml:space="preserve">Refuse Customer statements, Vehicle truck movement reports, Collection schedule </t>
  </si>
  <si>
    <t>1 ward plan for 41 wards for Msunduzi Municipality reviewed and submitted to SMC by the 30th of June 2022</t>
  </si>
  <si>
    <t>1 x public participation policy presentations conducted in the 21/22 FY for each of the 41 wards committees of council by the 30th June 2022</t>
  </si>
  <si>
    <t>1 x public participation policy presentations conducted in the 21/22 FY for each of the 41 ward committees of council by the 31st of March 2022</t>
  </si>
  <si>
    <t>9 x Ten Days HIV/AIDS Counselling Course Training conducted as per Training Schedule in the 21/22 FY by the 30th June 2021</t>
  </si>
  <si>
    <t>8 x Ten Days HIV/AIDS Counselling Course Training conducted as per Training Schedule in the 21/22 FY by the 31st of May 2022</t>
  </si>
  <si>
    <t>7 x Ten Days HIV/AIDS Counselling Course Training conducted as per Training Schedule in the 21/22 FY by the 30th of April 2022</t>
  </si>
  <si>
    <t>6 x Ten Days HIV/AIDS Counselling Course Training conducted as per Training Schedule in the 21/22 FY by the 31st of March 2022</t>
  </si>
  <si>
    <t>5 x Ten Days HIV/AIDS Counselling Course Training conducted as per Training Schedule in the 21/22 FY by the 28th of Feb 2022</t>
  </si>
  <si>
    <t>9 x Ten Days HIV/AIDS Counselling Course Training conducted as per Training Schedule</t>
  </si>
  <si>
    <t>185 x HIV/AIDS and Social support programmes in the 21/22 FY to be coordinated by the 31st of Jan 2022</t>
  </si>
  <si>
    <t>220 x HIV/AIDS and Social support programmes in the 21/22 FY to be coordinated by the 28th of Feb 2022</t>
  </si>
  <si>
    <t>255 x HIV/AIDS and Social support programmes in the 21/22 FY to be coordinated by the 31st March 2022</t>
  </si>
  <si>
    <t>290 x HIV/AIDS and Social support programmes in the 21/22 FY to be coordinated by the 30th of April 2022</t>
  </si>
  <si>
    <t>325 x HIV/AIDS and Social support programmes in the 21/22 FY to be coordinated by the 31st May 2022</t>
  </si>
  <si>
    <t>360 x HIV/AIDS and Social support programmes in the 21/22 FY to be coordinated by the 30th of June 2022</t>
  </si>
  <si>
    <t>360 x HIV/AIDS and Social support programmes in the 21/22 FY to be coordinated</t>
  </si>
  <si>
    <t>Complaints file, and follow up emails</t>
  </si>
  <si>
    <t>Amend</t>
  </si>
  <si>
    <t>4 x slasher mowers purchased and delivered by 31st March 2022</t>
  </si>
  <si>
    <t>1 x Quarterly Reports on the Implementation of the EPWP Program by the 31st of March 2022</t>
  </si>
  <si>
    <t>2 x Quarerly Reports on the Implementation of the EPWP Program by the 30th of June 2022</t>
  </si>
  <si>
    <t>2 x Quarterly Reports, SMC Resolutions</t>
  </si>
  <si>
    <t xml:space="preserve">New </t>
  </si>
  <si>
    <t>Delays in obtaining Business Plan approval from Dept. of Water and Sanitation resulting in delayed procurement and installation.</t>
  </si>
  <si>
    <t>Extension of Time granted to February 2022. Non-payment of Nov and Dec 2021 invoices resulting in further delays. Invoices are still outstanding, anticipated completion date now set at end of May 2022.</t>
  </si>
  <si>
    <t>I/403243.023</t>
  </si>
  <si>
    <t>Appointment of Contractor to commence with Site Establishment of Construction of Community Hall in ward 13  by the 28th February 2022.</t>
  </si>
  <si>
    <t>Site Establishment for Construction of foundation level for Community Hall in ward 13  by the 31st of March 2022.</t>
  </si>
  <si>
    <t>Bulk Eathworks completed for Construction of foundation level for the Community Hall in ward 13  by the 30th of April 2022.</t>
  </si>
  <si>
    <t>Bulk Eathworks completed for Construction of foundation level for the Community Hall in ward 13  by the 31st of May 2022.</t>
  </si>
  <si>
    <t>Construction of Foundation level  complete for Community hall ward 13 by the 30th June 2022.</t>
  </si>
  <si>
    <t xml:space="preserve">AMENDED
</t>
  </si>
  <si>
    <t xml:space="preserve">Construction of Madiba community hall in Ward 4 </t>
  </si>
  <si>
    <t xml:space="preserve">Construction of foundations of ward 8 Community hall </t>
  </si>
  <si>
    <t xml:space="preserve">Appointment of Contractor for Ward 24 Community hall </t>
  </si>
  <si>
    <t xml:space="preserve">Complete the brickworks  for Thembalihle Community Hall </t>
  </si>
  <si>
    <t xml:space="preserve">Roof Construction  completed for ward 5 community hall </t>
  </si>
  <si>
    <t xml:space="preserve">Appointment of contractor  and Site establishment of Mafunze Community hall ward 7 </t>
  </si>
  <si>
    <t>REGULATED PERFORMANCE INDICATORS  2021/2022 FINANCIAL YEAR</t>
  </si>
  <si>
    <t>NATIONAL KEY PERFORMANCE AREA &amp; OUTCOME 9</t>
  </si>
  <si>
    <t xml:space="preserve">ANNUAL </t>
  </si>
  <si>
    <t>RPI 01</t>
  </si>
  <si>
    <t>NKPA 1 - MUNICIPAL TRANSFORMATION AND ORGANIZATIONAL DEVELOPMENT</t>
  </si>
  <si>
    <t>Workplace skills development</t>
  </si>
  <si>
    <t>Budget spent on Work Skills Plan</t>
  </si>
  <si>
    <t>12 x Reports prepared &amp; submitted to OMC on the budget spent on the implementation of the Workplace Skills Plan in the 21/22 FY</t>
  </si>
  <si>
    <t xml:space="preserve">12 x Reports prepared &amp; submitted </t>
  </si>
  <si>
    <t>12 x Reports prepared &amp; submitted to SMC on the budget spent on the implementation of the Workplace Skills Plan in the 21/22 FY by the 30th of June 2022</t>
  </si>
  <si>
    <t xml:space="preserve">Number of Reports </t>
  </si>
  <si>
    <t xml:space="preserve">1 x Report prepared &amp; submitted to SMC on the budget spent on the implementation of the Workplace Skills Plan in the 20/21 FY by the 31st of July 2021                                                                                                                                                                                                                                                                                                                                                                                                                                                                                                                                                                                                                                                                                                                                                                                                                                                                                            Final 20/21 Report
</t>
  </si>
  <si>
    <t>2 x Report prepared &amp; submitted to SMC on the budget spent on the implementation of the Workplace Skills Plan in the 21/22 FY by the 31st August 2021.
Final 20/21 Report and July 2021 Report</t>
  </si>
  <si>
    <t>3 x Reports prepared &amp; submitted to SMC on the budget spent on the implementation of the Workplace Skills Plan in the 21/22 FY by the 30th of September 2021
20 /21 Final Report , July 2021 &amp; August 2021 reports</t>
  </si>
  <si>
    <t>4 x Reports prepared &amp; submitted to SMC on the budget spent on the implementation of the Workplace Skills Plan in the 21/22 FY by the 31st of October 2021
20 /21 Final Report , July 2021 , August 2021 &amp; September 2021 reports</t>
  </si>
  <si>
    <t>5 x Reports prepared &amp; submitted to SMC on the budget spent on the implementation of the Workplace Skills Plan in the 21/22 FY by the 30th of November 2021
20 /21 Final Report , July 2021 , August 2021 , September 2021, October 2021 reports</t>
  </si>
  <si>
    <t>6 x Reports prepared &amp; submitted to SMC on the budget spent on the implementation of the Workplace Skills Plan in the 21/22 FY by the 31st of December 2021
20 /21 Final Report , July 2021 , August 2021 , September 2021, October 2021, November 2021 reports</t>
  </si>
  <si>
    <t>7 x Reports prepared &amp; submitted to SMC on the budget spent on the implementation of the Workplace Skills Plan in the 21/22 FY by the 31st of January 2022
20 /21 Final Report , July 2021 , August 2021 , September 2021, October 2021, November 2021, December 2021 reports</t>
  </si>
  <si>
    <t>8 x Reports prepared &amp; submitted to SMC on the budget spent on the implementation of the Workplace Skills Plan in the 21/22 FY by the 28th February 2022
20 /21 Final Report , July 2021 , August 2021 , September 2021, October 2021, November 2021, December 2021, January 2022 reports</t>
  </si>
  <si>
    <t>9 x Reports prepared &amp; submitted to SMC on the budget spent on the implementation of the Workplace Skills Plan in the 21/22 FY by the 31st of March 2022
20 /21 Final Report , July 2021 , August 2021 , September 2021, October 2021, November 2021, December 2021, January 2022, February 2022 reports</t>
  </si>
  <si>
    <t>10 x Reports prepared &amp; submitted to SMC on the budget spent on the implementation of the Workplace Skills Plan in the 21/22 FY by the 30th April 2022
20 /21 Final Report , July 2021 , August 2021 , September 2021, October 2021, November 2021, December 2021, January 2022, February 2022, March 2022 reports</t>
  </si>
  <si>
    <t>11 x Reports prepared &amp; submitted to SMC on the budget spent on the implementation of the Workplace Skills Plan in the 21/22 FY by the 31st of May 2022
20 /21 Final Report , July 2021 , August 2021 , September 2021, October 2021, November 2021, December 2021, January 2022, February 2022, March 2022, April 2022 reports</t>
  </si>
  <si>
    <t>12 x Reports prepared &amp; submitted to SMC on the budget spent on the implementation of the Workplace Skills Plan in the 21/22 FY by the 30th June 2022
20 /21 Final Report , July 2021 , August 2021 , September 2021, October 2021, November 2021, December 2021, January 2022, February 2022, March 2022, April 2022, May 2022 reports</t>
  </si>
  <si>
    <t>12 x Report, Workplace Skills plan</t>
  </si>
  <si>
    <t>RPI 02</t>
  </si>
  <si>
    <t>Employment equity</t>
  </si>
  <si>
    <t>Number of people from employment equity target groups employed in the three highest levels of management</t>
  </si>
  <si>
    <t xml:space="preserve">City Manager &amp; GMs filled (3 females 2 Males) Senior Managers Filled Positions  (7 Females ( 1 Coloured) 13 Males ( 2 Indian)) </t>
  </si>
  <si>
    <t xml:space="preserve">1 x post of Senior Manager: Revenue Management filled at Msunduzi Municipality as per the employment Equity plan in the 21/22 FY </t>
  </si>
  <si>
    <t>1 x post of Senior Manager: Revenue Management filled as per the employment Equity plan</t>
  </si>
  <si>
    <t>1 x post of Senior Manager: Revenue Management filled as per the employment Equity plan for Msunduzi Municipality in the 21/22 FY by the 30th of June 2022</t>
  </si>
  <si>
    <t>Date post filled</t>
  </si>
  <si>
    <t>Adverts, Appointment letter</t>
  </si>
  <si>
    <t>RPI 03</t>
  </si>
  <si>
    <t>Number of households with access to potable (drinkable) water</t>
  </si>
  <si>
    <t>Various, as this is Application Driven</t>
  </si>
  <si>
    <t>(92,97% of households with access to potable drinking water)</t>
  </si>
  <si>
    <t>Percentage of households with access to basic level of water</t>
  </si>
  <si>
    <t xml:space="preserve">Percentage of households with access to water </t>
  </si>
  <si>
    <t xml:space="preserve">100% of households with access to basic level of water by the 30th of june 2022
(Number of planned connections vs number of completed connections)
</t>
  </si>
  <si>
    <t>Percentage</t>
  </si>
  <si>
    <t xml:space="preserve">Percentage of households with access to basic level of water by the 31st of July 2021
(Number of planned connections vs number of completed connections)
</t>
  </si>
  <si>
    <t xml:space="preserve">Percentage of households with access to basic level of water by the 31st August 2021.
(Number of planned connections vs number of completed connections)
</t>
  </si>
  <si>
    <t xml:space="preserve">100% of households with access to basic level of water r by the 30th of September 2021
(Number of planned connections vs number of completed connections)
</t>
  </si>
  <si>
    <t xml:space="preserve">Percentage of households with access to basic level of water  by the 31st of October 2021
(Number of planned connections vs number of completed connections)
</t>
  </si>
  <si>
    <t xml:space="preserve">Percentage of households with access to basic level of water 30th of November 2021
(Number of planned connections vs number of completed connections)
</t>
  </si>
  <si>
    <t xml:space="preserve">100% of households with access to basic level of water  by the 31st of December 2021
(Number of planned connections vs number of completed connections)
</t>
  </si>
  <si>
    <t xml:space="preserve">Percentage of households with access to basic level of water by the 31st of January 2022
(Number of planned connections vs number of completed connections)
</t>
  </si>
  <si>
    <t xml:space="preserve">Percentage of households with access to basic level of water by the 28th February 2022
(Number of planned connections vs number of completed connections)
</t>
  </si>
  <si>
    <t xml:space="preserve">100% of households with access to basic level of water  by the 31st of March 2022
(Number of planned connections vs number of completed connections)
</t>
  </si>
  <si>
    <t xml:space="preserve">Percentage of households with access to basic level of water by the 30th April 2022
(Number of planned connections vs number of completed connections)
</t>
  </si>
  <si>
    <t xml:space="preserve">Percentage of households with access to basic level of water by the 31st of May 2022
(Number of planned connections vs number of completed connections)
</t>
  </si>
  <si>
    <t>RPI 04</t>
  </si>
  <si>
    <t>Number of households with access to sanitation</t>
  </si>
  <si>
    <t>Application Driven, Basic Sanitation Program</t>
  </si>
  <si>
    <t>54,7% of households with have access to sanitation in 2018/2019 (May 2019)</t>
  </si>
  <si>
    <t>Percentage of households with access to basic level of sanitation</t>
  </si>
  <si>
    <t>Percentage of households with sanitation</t>
  </si>
  <si>
    <t>60% Percentage of households with access to basic level of sanitation by the 30th of june 2022
(Number of planned connections vs number of completed connections)</t>
  </si>
  <si>
    <t>Percentage of households with access to basic level of sanitation by the 31st of July 2021
(Number of planned connections vs number of completed connections)</t>
  </si>
  <si>
    <t>Percentage of households with access to basic level of sanitation by the 31st August 2021.
(Number of planned connections vs number of completed connections)</t>
  </si>
  <si>
    <t>60% Percentage of households with access to basic level of sanitation by the 30th of September 2021
(Number of planned connections vs number of completed connections)</t>
  </si>
  <si>
    <t>Percentage of households with access to basic level of sanitation  by the 31st of October 2021
(Number of planned connections vs number of completed connections)</t>
  </si>
  <si>
    <t>Percentage of households with access to basic level of sanitation by the 30th of November 2021
(Number of planned connections vs number of completed connections)</t>
  </si>
  <si>
    <t>60% Percentage of households with access to basic level of sanitation  by the 31st of December 2021
(Number of planned connections vs number of completed connections)</t>
  </si>
  <si>
    <t>Percentage of households with access to basic level of sanitation by the 31st of January 2022
(Number of planned connections vs number of completed connections)</t>
  </si>
  <si>
    <t>Percentage of households with access to basic level of sanitation by the 28th February 2022
(Number of planned connections vs number of completed connections)</t>
  </si>
  <si>
    <t>60% Percentage of households with access to basic level of sanitationby the 31st of March 2022
(Number of planned connections vs number of completed connections)</t>
  </si>
  <si>
    <t>Percentage of households with access to basic level of sanitation by the 30th April 2022
(Number of planned connections vs number of completed connections)</t>
  </si>
  <si>
    <t>Percentage of households with access to basic level of sanitation by the 31st of May 2022
(Number of planned connections vs number of completed connections)</t>
  </si>
  <si>
    <t>RPI 05</t>
  </si>
  <si>
    <t>Number of households with access to electricity</t>
  </si>
  <si>
    <t>1,2,13,18,23,24,25,26,27,28,29,30,31,32,33,34,35,36,37,38</t>
  </si>
  <si>
    <t>74109+ households with access to electricity in 2018/2019</t>
  </si>
  <si>
    <t>Percentage of households with access to basic level of Electricity</t>
  </si>
  <si>
    <t xml:space="preserve">Percentage of households with Electricity </t>
  </si>
  <si>
    <t>75% of households with access to basic level of Electricity in the Msunduzi and Eskom areas by the 30th of june 2022
(Number of planned connections vs number of completed connections)</t>
  </si>
  <si>
    <t>Percentage of households with access to basic level of Electricity in the Msunduzi and Eskom areas by the 31st of July 2021
(Number of planned connections vs number of completed connections)</t>
  </si>
  <si>
    <t>Percentage of households with access to basic level of Electricity in the Msunduzi and Eskom areas by the 31st August 2021.
(Number of planned connections vs number of completed connections)</t>
  </si>
  <si>
    <t>75% of households with access to basic level of Electricity in the Msunduzi and Eskom areas by the 30th of September 2021
(Number of planned connections vs number of completed connections)</t>
  </si>
  <si>
    <t>Percentage of households with access to basic level of Electricity in the Msunduzi and Eskom areas  by the 31st of October 2021
(Number of planned connections vs number of completed connections)</t>
  </si>
  <si>
    <t>Percentage of households with access to basic level of Electricity in the Msunduzi and Eskom areas by the 30th of November 2021
(Number of planned connections vs number of completed connections)</t>
  </si>
  <si>
    <t>75% of households with access to basic level of Electricity in the Msunduzi and Eskom areas by the 31st of December 2021
(Number of planned connections vs number of completed connections)</t>
  </si>
  <si>
    <t>Percentage of households with access to basic level of Electricity in the Msunduzi and Eskom areas by the 31st of January 2022
(Number of planned connections vs number of completed connections)</t>
  </si>
  <si>
    <t>Percentage of households with access to basic level of Electricity in the Msunduzi and Eskom areas by the 28th February 2022
(Number of planned connections vs number of completed connections)</t>
  </si>
  <si>
    <t>75% of households with access to basic level of Electricity in the Msunduzi and Eskom areas by the 31st of March 2022
(Number of planned connections vs number of completed connections)</t>
  </si>
  <si>
    <t>Percentage of households with access to basic level of Electricity in the Msunduzi and Eskom areas by the 30th April 2022
(Number of planned connections vs number of completed connections)</t>
  </si>
  <si>
    <t>Percentage of households with access to basic level of Electricity in the Msunduzi and Eskom areas by the 31st of May 2022
(Number of planned connections vs number of completed connections)</t>
  </si>
  <si>
    <t>RPI 06</t>
  </si>
  <si>
    <t>GM: COMMUNITY SERVICES / SM: WASTE MANAGEMENT</t>
  </si>
  <si>
    <t>Percentage of households with access to Solid Waste removal</t>
  </si>
  <si>
    <t>Percentage of households with Solid Waste remova</t>
  </si>
  <si>
    <t>120 000 households with access to Solid Waste removal by the 30th of june 2022
(Number of planned connections vs number of completed connections)</t>
  </si>
  <si>
    <t>Percentage of households with access to Solid Waste removal by the 31st of July 2021
(Number of planned connections vs number of completed connections)</t>
  </si>
  <si>
    <t>Percentage of households with access to Solid Waste removal by the 31st August 2021.
(Number of planned connections vs number of completed connections)</t>
  </si>
  <si>
    <t>120 000 households with access to Solid Waste removal  by the 30th of September 2021
(Number of planned connections vs number of completed connections)</t>
  </si>
  <si>
    <t>Percentage of households with access to Solid Waste removal  by the 31st of October 2021
(Number of planned connections vs number of completed connections)</t>
  </si>
  <si>
    <t>Percentage of households with access to Solid Waste removal by the 30th of November 2021
(Number of planned connections vs number of completed connections)</t>
  </si>
  <si>
    <t>120 000 households with access to Solid Waste removal  by the 31st of December 2021
(Number of planned connections vs number of completed connections)</t>
  </si>
  <si>
    <t>Percentage of households with access to Solid Waste removal by the 31st of January 2022
(Number of planned connections vs number of completed connections)</t>
  </si>
  <si>
    <t>Percentage of households with access to Solid Waste removal by the 28th February 2022
(Number of planned connections vs number of completed connections)</t>
  </si>
  <si>
    <t>120 000 households with access to Solid Waste removal  by the 31st of March 2022
(Number of planned connections vs number of completed connections)</t>
  </si>
  <si>
    <t>Percentage of households with access to Solid Waste removal by the 30th April 2022
(Number of planned connections vs number of completed connections)</t>
  </si>
  <si>
    <t>Percentage of households with access to Solid Waste removal by the 31st of May 2022
(Number of planned connections vs number of completed connections)</t>
  </si>
  <si>
    <t>CFO / SM: REVENUE MANAGEMENT</t>
  </si>
  <si>
    <t>3500 households earning less than R3500 per month (application based) provided with access to free basic services by the 31st of July 2020</t>
  </si>
  <si>
    <t>3750 households earning less than R3500 per month (application based) provided with access to free basic services by the 31st of August 2020</t>
  </si>
  <si>
    <t>4000 households earning less than R3500 per month (application based) provided with access to free basic services by the 30th of September 2021</t>
  </si>
  <si>
    <t>4250 households earning less than R3500 per month (application based) provided with access to free basic services  by the 31st of October 2021</t>
  </si>
  <si>
    <t>4500 households earning less than R3500 per month (application based) provided with access to free basic services by the 30th of Novemner 2021</t>
  </si>
  <si>
    <t>4750 households earning less than R3500 per month (application based) provided with access to free basic services by the 31st of December 2021</t>
  </si>
  <si>
    <t>5000 households earning less than R3500 per month (application based) provided with access to free basic services by the 31st of January 2021</t>
  </si>
  <si>
    <t>5250 households earning less than R3500 per month (application based) provided with access to free basic services by the 28th of February 2021</t>
  </si>
  <si>
    <t>5500 households earning less than R3500 per month (application based) provided with access to free basic services by the 31st of March 2022</t>
  </si>
  <si>
    <t>5750 households earning less than R3500 per month (application based) provided with access to free basic services by the 30th of April 2021</t>
  </si>
  <si>
    <t>6000 households earning less than R3500 per month (application based) provided with access to free basic services by the 31st of May 2021</t>
  </si>
  <si>
    <t>6000 households earning less than R3500 per month (application based) provided with access to free basic services by the 30th of June 2022</t>
  </si>
  <si>
    <t>Indigent Register</t>
  </si>
  <si>
    <t>RPI 08</t>
  </si>
  <si>
    <t>NKPA 4 - FINANCIAL VIABILITY &amp; MANAGEMENT</t>
  </si>
  <si>
    <t>CFO / SM: BUDGET PLANNING, IMPLEMENTATION &amp; MONITORING</t>
  </si>
  <si>
    <t>Improved Audit Opinion</t>
  </si>
  <si>
    <t>Percentage of a municipality's YTD capital budget actually spent on capital projects identified in the IDP</t>
  </si>
  <si>
    <t>Monitoring</t>
  </si>
  <si>
    <t>71% of the municipality's capital budget actually spent on capital projects identified in the IDP by the 30th of June 2020 (Percentage : Total spending on capital projects divided by total capital budget x 100)</t>
  </si>
  <si>
    <t>100% of the municipality's YTD capital budget actually spent on capital projects identified in the IDP (Percentage : Total spending on capital projects divided by YTD capital budget x 100)</t>
  </si>
  <si>
    <t>95-100%</t>
  </si>
  <si>
    <t>% of the municipality's YTD capital budget actually spent on capital projects identified in the IDP (Percentage : Total spending on capital projects divided by YTD capital budget x 100)</t>
  </si>
  <si>
    <t>95-100% of the municipality's YTD capital budget actually spent on capital projects identified in the IDP (Percentage : Total spending on capital projects divided by YTD capital budget x 100)</t>
  </si>
  <si>
    <t>Financial statements, Financial Ratios Report and S71 Reports</t>
  </si>
  <si>
    <t>RPI 09</t>
  </si>
  <si>
    <t xml:space="preserve">CFO / SM: FINANCIAL GOVERNANCE &amp; PERFORMANCE MANAGEMENT </t>
  </si>
  <si>
    <t xml:space="preserve">Financial viability in terms of debt coverage; i.e Debt/Revenue. </t>
  </si>
  <si>
    <t>8% achieved in 2019-20</t>
  </si>
  <si>
    <t>Financial viability in terms of debt coverage achieved. (Ratio: ( Short Term Borrowings+ Bank Overdraft + Short Term Lease  + Long term borrowing + Long Term Lease) / (Total Operating Revenue - Operational Conditional Grants) x 100)</t>
  </si>
  <si>
    <t>45%
(as per MFMA Circular 71)</t>
  </si>
  <si>
    <t>45% Financial viability in terms of debt coverage achieved. (Ratio: ( Short Term Borrowings+ Bank Overdraft + Short Term Lease  + Long term borrowing + Long Term Lease) / (Total Operating Revenue - Operational Conditional Grants) x 100)</t>
  </si>
  <si>
    <t>RPI 10</t>
  </si>
  <si>
    <t>Financial viability in terms of cash coverage</t>
  </si>
  <si>
    <t>Ratio was 0.87 months in 2019-20</t>
  </si>
  <si>
    <t>Financial viability in terms of cash coverage achieved. (Ratio: Available cash plus investments divided by monthly fixed operating expenditure)</t>
  </si>
  <si>
    <t>1-3 months</t>
  </si>
  <si>
    <t>1 X months Financial viability in terms of cash coverage achieved. (Ratio: Available cash plus investments divided by monthly fixed operating expenditure)by the 30th ofSeptember 2021</t>
  </si>
  <si>
    <t>1.5 X months financial viability in terms of cash coverage achieved. (Ratio: Available cash plus investments divided by monthly fixed operating expenditure) by the 30th of December 2021</t>
  </si>
  <si>
    <t>2 X months financial viability in terms of cash coverage achieved. (Ratio: Available cash plus investments divided by monthly fixed operating expenditure) by the 30th of March 2022</t>
  </si>
  <si>
    <t>3 X months financial viability in terms of cash coverage achieved. (Ratio: Available cash plus investments divided by monthly fixed operating expenditure) by the 30th of June 2022</t>
  </si>
  <si>
    <t>RPI 11</t>
  </si>
  <si>
    <t>Financial viability in terms of outstanding service debtors to revenue</t>
  </si>
  <si>
    <t>97%  achieved in 2019-20</t>
  </si>
  <si>
    <t>Financial viability in terms of outstanding service debtors to revenue achieved. (Ratio: Outstanding service debtors divided by annual revenue actually received for services)</t>
  </si>
  <si>
    <t>&lt; 100%</t>
  </si>
  <si>
    <t>Ratio of Financial viability in terms of outstanding service debtors to revenue achieved. (Ratio: Outstanding service debtors divided by annual revenue actually received for services)</t>
  </si>
  <si>
    <t>&lt; 100% Financial viability in terms of outstanding service debtors to revenue achieved. (Ratio: Outstanding service debtors divided by annual revenue actually received for services)</t>
  </si>
  <si>
    <t xml:space="preserve">&lt; 100% Financial viability in terms of outstanding service debtors to revenue achieved. (Ratio: Outstanding service debtors divided by annual revenue actually received for services </t>
  </si>
  <si>
    <t>Financial statements, and S71 Reports</t>
  </si>
  <si>
    <t>RPI 12</t>
  </si>
  <si>
    <t>GM: SUSTAINABLE DEVELOPMENT &amp; CITY ENTITIES / SM: DEVELOPMENT SERVICES</t>
  </si>
  <si>
    <t>Community Work programme implemented and cooperatives supported</t>
  </si>
  <si>
    <t>Number of work opportunities created through LED development initiatives including Capital Projects</t>
  </si>
  <si>
    <t>4,5,6,7,8,9,11,13,14,15,16,17,18,20,2,22, 23, 29,31,32,33,35&amp; 39</t>
  </si>
  <si>
    <t>1000 work opportunities created through CWP and Infrastructure sector in 20/21 FY</t>
  </si>
  <si>
    <t>1000 x work opportunities created through LED development initiatives including Capital Projects</t>
  </si>
  <si>
    <t xml:space="preserve">1000 x work opportunities created </t>
  </si>
  <si>
    <t>1000 x work opportunities created through LED development initiatives including Capital Projects by the 30th June 2022</t>
  </si>
  <si>
    <t xml:space="preserve">Number of work opportunities </t>
  </si>
  <si>
    <t>250 x work opportunities created through LED development initiatives including Capital Projects by the 30th September 2021</t>
  </si>
  <si>
    <t>500 x work opportunities created through LED development initiatives including Capital Projects by the 31st December 2021</t>
  </si>
  <si>
    <t>750 x work opportunities created through LED development initiatives including Capital Projects by the 31st March 2022</t>
  </si>
  <si>
    <t>CWP Annual Report &amp; CWP Quarterly progress reports</t>
  </si>
  <si>
    <t>120 000  households with access to Solid Waste removal by the 31st of January 2022</t>
  </si>
  <si>
    <t>120 000  households with access to Solid Waste removal by the 28th of February 2022</t>
  </si>
  <si>
    <t>Upgrade of Parks change rooms</t>
  </si>
  <si>
    <t>Upgrade of Parks Headquarter (CHANGEROOMS - NORTH, CENTRAL AND WEST DISTRICTS by 30 June 2022</t>
  </si>
  <si>
    <t>More budget of R1 200 000 required</t>
  </si>
  <si>
    <t>INSUFFICIENT BUDGET WAS MADE AVAILABLE AND MORE METERS DUE TO AUDITS AND ADHOC ARE IDENTIFIED AS FAULTY</t>
  </si>
  <si>
    <t>NO AMENDMENTS</t>
  </si>
  <si>
    <t>R5 000 000.00</t>
  </si>
  <si>
    <t>MORE EQUIPMENT WERE REQUIRED AND NEEDED TO BE PURCHASED.</t>
  </si>
  <si>
    <t>Installation of Outdoor Structure at Crossways including 11kV network upgrade and installation of 3 X 26MVA Circuit with 630MM 1/Cable (12KM) tested and commissioned by the 30th of June 2022</t>
  </si>
  <si>
    <t>NO ADJUSTMENT</t>
  </si>
  <si>
    <t>Purchase and delivery of 630mm 1/c cables including delivery of 11kV Switchgear Panels for Newport/Slangspruit, Alex/French and Afrox Substations achieved by 30 June 2022</t>
  </si>
  <si>
    <t>(R5 000 000-00)</t>
  </si>
  <si>
    <t>TENDER FOR THE POWER TRANSFORMERS NOT IN PLACE DUE TO DELAYS IN FINALIZING THE AWARD AND THE DELAYS IN THE FINALIZATION OF APPOINTMENT OF SERVICE PROVIDERS FOR THE IMPLEMENTATION. THE EXCESS BUDGET TO BE USED TO CATER FOR THE CPA'S FOR CABLES</t>
  </si>
  <si>
    <t xml:space="preserve">R 3 715 200.00 </t>
  </si>
  <si>
    <t>MORE CUSTOMERS WERE IDENTIFIED. SHORTAGE OF MATERIALS AT GENERAL STORES</t>
  </si>
  <si>
    <t>SOME OF THE CUSTOMERS ARE FOREIGN NATIONALS WITHOUT PROPER DOCUMENTATION. SHORTAGE OF MATERIALS AT GENERAL STORES</t>
  </si>
  <si>
    <t>MORE CUSTOMERS WERE IDENTIFIED, AND APPLICATIONS ARE RECEIVED REGULARY. SHORTAGE OF MATERIALS AT GENERAL STORES</t>
  </si>
  <si>
    <t>Re-allocation of bridge financing for 404 x house connections to Human Settlements completed by the 30th of September 2021.</t>
  </si>
  <si>
    <t>8.1km of new sewer pipeline installed in Ward 16 by 31st January 2022</t>
  </si>
  <si>
    <t>2.3 km of new sewer pipeline installed in Ward 18 by the 30th of April 2022.</t>
  </si>
  <si>
    <t>2.4 km of new sewer pipeline installed in Ward 18 by the 31st of May 2022</t>
  </si>
  <si>
    <t>Budget constraints. Programme realligned to suit budget.</t>
  </si>
  <si>
    <t>Budget constraints. Non-payment of Nov and Dec 2021 invoices resulting in further delays. Invoices are still outstanding.</t>
  </si>
  <si>
    <t>Contractor purchased material in advance and is now installing thus increasing progress on site.</t>
  </si>
  <si>
    <t>Anticapted 2 month Extension of Time due to social and land issues currently experienced on site.</t>
  </si>
  <si>
    <t xml:space="preserve">4.4 km (completion) of new sewer pipeline installed in Ward 21 </t>
  </si>
  <si>
    <t xml:space="preserve">2.5 km (Completion) of new sewer pipeline installed in Ward 18 </t>
  </si>
  <si>
    <t>Total Water Losses reduced to 29% based on the International Water Association Balance in Wards 1 to 41</t>
  </si>
  <si>
    <t xml:space="preserve">1.85km of new water pipeline installed in Ward 30 and completion of first lift for reservoir walls </t>
  </si>
  <si>
    <t xml:space="preserve">4.2 km of new sewer pipeline installed in Ward 11 </t>
  </si>
  <si>
    <t xml:space="preserve">7km of new water pipeline (completion) installed in Ward 3 &amp; 6 </t>
  </si>
  <si>
    <t xml:space="preserve">Installation of 1500 VIP toilets cummulatively </t>
  </si>
  <si>
    <t>10
Kwapata</t>
  </si>
  <si>
    <t>33
Jika Joe</t>
  </si>
  <si>
    <t>DoHS</t>
  </si>
  <si>
    <t xml:space="preserve">10, 15, 17, 23, 16, 14
Various Locations
</t>
  </si>
  <si>
    <t>10, 15, 17, 23, 16, 14
Various Locations</t>
  </si>
  <si>
    <t>32
Woodlands</t>
  </si>
  <si>
    <t>60 x new houses completed in the 21/22 FY for Site 11 Housing project - Woodlands</t>
  </si>
  <si>
    <t>60 x new houses completed in the 21/22 FY for Site 11 Housing project - Woodlands by the 30th of June 2022</t>
  </si>
  <si>
    <t>5 x new houses completed in the 21/22 FY for Site 11 Housing project - Woodlands by the 31st of July 2021</t>
  </si>
  <si>
    <t>10 x new houses completed in the 21/22 FY for Site 11 Housing project - Woodlands by the 31st of August 2021</t>
  </si>
  <si>
    <t>15 x new houses completed in the 21/22 FY for Site 11 Housing project - Woodlands by the 30th of September 2021</t>
  </si>
  <si>
    <t>20 x new houses completed in the 21/22 FY for Site 11 Housing project - Woodlands by the 31st of October 2021</t>
  </si>
  <si>
    <t>25 x new houses completed in the 21/22 FY for Site 11 Housing project - Woodlands by the 30th of November 2021</t>
  </si>
  <si>
    <t>30 x new houses completed in the 21/22 FY for Site 11 Housing project - Woodlands by the 31st of December 2021</t>
  </si>
  <si>
    <t>35 x new houses completed in the 21/22 FY for Site 11 Housing project - Woodlands by the 31st of January 2022</t>
  </si>
  <si>
    <t>40 x new houses completed in the 21/22 FY for Site 11 Housing project - Woodlands by the 28th of February 2022</t>
  </si>
  <si>
    <t>45 x new houses completed in the 21/22 FY for Site 11 Housing project - Woodlands by the 31st of March 2022</t>
  </si>
  <si>
    <t>50 x new houses completed in the 21/22 FY for Site 11 Housing project - Woodlands by the 30th of April 2022</t>
  </si>
  <si>
    <t>55 x new houses completed in the 21/22 FY for Site 11 Housing project - Woodlands by the 31st of May 2022</t>
  </si>
  <si>
    <t>38
Glenwood</t>
  </si>
  <si>
    <t>78  x new houses completed for Thamboville Housing project  by the 30th of June 2022</t>
  </si>
  <si>
    <t xml:space="preserve">60 x new houses completed in the 21/22 FY for Thamboville Housing Project </t>
  </si>
  <si>
    <t>35 x new houses completed in the 21/22 FY for Thamboville Housing Project by the 31st of January 2022</t>
  </si>
  <si>
    <t>40 x new houses completed in the 21/22 FY for Thamboville Housing Project by the 28th of February 2022</t>
  </si>
  <si>
    <t>45 x new houses completed in the 21/22 FY for Thamboville Housing PROJECT by the 31st of March 2022</t>
  </si>
  <si>
    <t>50 x new houses completed in the 21/22 FY for Thembalihle Housing Project by the 30th of April 2022</t>
  </si>
  <si>
    <t>55 x new houses completed in the 21/22 FY for Thembalihle Housing Project by the 31st of May 2022</t>
  </si>
  <si>
    <t xml:space="preserve">55 x new houses completed in the 21/22 FY for Thembalihle Housing Project </t>
  </si>
  <si>
    <t>55 x new houses completed</t>
  </si>
  <si>
    <t>55 x new houses completed in the 21/22 FY for Thembalihle Housing Project by the 30th of June 2022</t>
  </si>
  <si>
    <t>11,13,14,16,17,18,29,32 &amp; 35
Various Locations</t>
  </si>
  <si>
    <t xml:space="preserve">15 x new houses completed in the 21/22 FY for UMgungundlovu Rectification Project </t>
  </si>
  <si>
    <t xml:space="preserve">15 x new houses completed </t>
  </si>
  <si>
    <t>15 x new houses completed in the 21/22 FY for UMgungundlovu Rectification Project by the 30th of June 2022</t>
  </si>
  <si>
    <t>5 x new houses completed in the 21/22 FY for UMgungundlovu Rectification Project by the 30th of April 2022</t>
  </si>
  <si>
    <t>10  x new houses completed in the 21/22 FY for UMgungundlovu Rectification Project by the 31st of May 2022</t>
  </si>
  <si>
    <t>Service provider abondoned the site last year September 2021. Msunduzi Municipality have issued the letter of breach of contract to Implementing Agent and DoHS. however, there are no action taken by DoHS as they appointed the service provider. 
The Msunduzi Municipality has seeked for MEC intervention on this matter.</t>
  </si>
  <si>
    <t xml:space="preserve">I/604241.016 </t>
  </si>
  <si>
    <t xml:space="preserve">Progress Reports &amp; Attendance Register, Technical report </t>
  </si>
  <si>
    <t>Engagements with Internal Department on Prelim designs by the 31st of January 2022</t>
  </si>
  <si>
    <t>Proof of Submission  Email/ Signed Receipt, Final Detail Design</t>
  </si>
  <si>
    <t>EDTEA &amp; Council</t>
  </si>
  <si>
    <t>I/604241.003</t>
  </si>
  <si>
    <t>4 x Container Ablution connected and installed by the 30th June 2022</t>
  </si>
  <si>
    <t>WBS: O/604548.JAH.000            GL: 4100013000</t>
  </si>
  <si>
    <t>National Treasury</t>
  </si>
  <si>
    <t>R750 000</t>
  </si>
  <si>
    <t>1. WBS: O/604549.JAH.000  GL:4110016000</t>
  </si>
  <si>
    <t>3D Designs and Video submitted to Msunduzi Municipality by 31st of March 2022</t>
  </si>
  <si>
    <t>Draft Implementation Plan submitted to Msunduzi Municipality by 30th of April 2022</t>
  </si>
  <si>
    <t xml:space="preserve">Report to SMC on Draft Implementation Plan submitted  by 31st of May 2022
</t>
  </si>
  <si>
    <t>R1 279 317.50</t>
  </si>
  <si>
    <t>R 200 000.00</t>
  </si>
  <si>
    <t>R130 221.00</t>
  </si>
  <si>
    <t>O/604347.JAH.000               GL 4000000000</t>
  </si>
  <si>
    <t>R85 424.00</t>
  </si>
  <si>
    <t>O/604347.JAH.000               GL 4100018000</t>
  </si>
  <si>
    <t>R42 712.00</t>
  </si>
  <si>
    <t>R957 490</t>
  </si>
  <si>
    <t>O/604347.JAH.000               GL 4110001000</t>
  </si>
  <si>
    <t>TP &amp; EM 42</t>
  </si>
  <si>
    <t>N3 Development corridor precinct plan</t>
  </si>
  <si>
    <t>18,25,26,32,33,35,36,37</t>
  </si>
  <si>
    <t>Approved and Draft Review Msunduzi Spatial Development Framework.</t>
  </si>
  <si>
    <t>Draft framework plan, 3d designs and video for the entire corridor submitted to the Municipality</t>
  </si>
  <si>
    <t xml:space="preserve">Draft framework plan, 3d designs and video for the entire corridor submitted </t>
  </si>
  <si>
    <t>Draft framework plan, 3d designs and video for the entire corridor submitted to the Municipality by the 30th of June 2022</t>
  </si>
  <si>
    <t>Date Draft framework plan, 3d designs and video for the entire corridor submitted</t>
  </si>
  <si>
    <t>R1 555 095,30</t>
  </si>
  <si>
    <t>Development Bank of Southern Africa Limited (DBSA)</t>
  </si>
  <si>
    <t>Draft project Inception Report and communication plan submitted to the Municipality by 31st of December 2021</t>
  </si>
  <si>
    <t>Final project Inception Report and communication plan submitted to the SMC by the 31st of January 2022</t>
  </si>
  <si>
    <t>Credible status quo report and strategic assessment submitted to the Municipality by the 28th of Februay 2022</t>
  </si>
  <si>
    <t>Report to SMC on Credible status quo report and strategic assessment submitted by the 31st of  March 2022</t>
  </si>
  <si>
    <t>Synthesis of issues, vision development &amp; spatial concepts submitted to the Municipality by the 30th of April 2022</t>
  </si>
  <si>
    <t>Report to SMC on Synthesis of issues, vision development &amp; spatial concepts submitted by the 31st of May 2022</t>
  </si>
  <si>
    <t>Draft framework plan, 3d designs and video for the project boundary (N3 corridor)</t>
  </si>
  <si>
    <t>KPI
NEW</t>
  </si>
  <si>
    <t>COUNCIL</t>
  </si>
  <si>
    <t>I/ 604745.004</t>
  </si>
  <si>
    <t>Service Provider appointed by the 28th of February 2022</t>
  </si>
  <si>
    <t>A/604745.BAH.A04</t>
  </si>
  <si>
    <t>No</t>
  </si>
  <si>
    <t>Amended</t>
  </si>
  <si>
    <t xml:space="preserve">Awaiting EIA finalisation to finalise Detailed design. </t>
  </si>
  <si>
    <t>R 3,000,000</t>
  </si>
  <si>
    <t>Final detailed design report</t>
  </si>
  <si>
    <t>Delays in signing of the SLA by DOT and conclusion of designs approval process between the Municipality and NDOT. Constrcution part of the project to be registered at Cogta for next financial year.</t>
  </si>
  <si>
    <t>R 550,000</t>
  </si>
  <si>
    <t>R 550,001</t>
  </si>
  <si>
    <t>Road bed preperation complete by the 28th of February 2022.</t>
  </si>
  <si>
    <t xml:space="preserve">Construction of 2,1 km length of  road in Peace Valley III Ward 26 ,from gravel to black top asphalt with associated stormwater by the 28th of February 2022. </t>
  </si>
  <si>
    <t>Draft detailed design Baleni Road Ward 3 and WULA and EIA submitted by the 30st of June 2022</t>
  </si>
  <si>
    <t>Commence with detailed design by the 28th of February 2022</t>
  </si>
  <si>
    <t>Draft Detailed design report.</t>
  </si>
  <si>
    <t>Construction of  1.5 km road Mkhize Road in Edendale Unit 14/ Ward 18 from gravel to concrete surface with associated stormwater completed by the 31st of  May 2022.</t>
  </si>
  <si>
    <t>Practical Completion Certificate</t>
  </si>
  <si>
    <t>Finalised detailed design  by the 31th of March 2022.</t>
  </si>
  <si>
    <t>Present BSC report by the 31st of April 2022</t>
  </si>
  <si>
    <t>Awaiting General Authorisation from EDTEA</t>
  </si>
  <si>
    <t>Construction of 0,695km road from gravel to Concrete road with drainage, surfacing and retaining walls in Ward 20</t>
  </si>
  <si>
    <t>Construction of 0,695km Concrete road, surfacing and retaining walls in Ward 20</t>
  </si>
  <si>
    <t>Draft Detailed design for Eastern ring Road by the 30th of June 2022</t>
  </si>
  <si>
    <t>Late start of the project and confirmation of the scope with service providers</t>
  </si>
  <si>
    <t>Conceptual design for the  stream canalisation/bank protection project completed by the 30th of June 2022 and 41m3 of gabions for No. 80 Kingstone completed</t>
  </si>
  <si>
    <t>Conceptual design for the  stream canalisation/bank protection project completed by the 30th of June 2022 and 41m3 of gabions for No. 80 Kingstone completed by 30 June 2022</t>
  </si>
  <si>
    <t>Commence with conceptual design by the 31st of March 2022</t>
  </si>
  <si>
    <t>Conceptual design document and completion certificate for gabions</t>
  </si>
  <si>
    <t xml:space="preserve">2 steel containers for toilets for 3 taxi ranks delivered by 30 June 2022. </t>
  </si>
  <si>
    <t xml:space="preserve">Insufficient funds. Only two containers can be procured with available budget. </t>
  </si>
  <si>
    <t>13 new laptops purchased and delivered by the 31st of May 2022</t>
  </si>
  <si>
    <t>8 new laptops purchased and delivered by the 30th of March 2022.</t>
  </si>
  <si>
    <t xml:space="preserve">Design and modify the existing laboratory building to new staff standby rooms using the Annual Supplies and Services Contract 72 of 2019 completed by the 30th of June 2022. </t>
  </si>
  <si>
    <t xml:space="preserve">Site Handover to Contractor by the 31st of March 2022. </t>
  </si>
  <si>
    <t xml:space="preserve">Progress Meeting No. 1. Contractor to complete 40% of the work by the 30th of April 2022. </t>
  </si>
  <si>
    <t xml:space="preserve">Progress Meeting No. 2. Contractor to complete 80% of the work by 31 May 2022. </t>
  </si>
  <si>
    <t xml:space="preserve"> Practical Completion completion certificate</t>
  </si>
  <si>
    <t>Date</t>
  </si>
  <si>
    <t>Rehabilitation of 5km of roads  at the Landfill Site</t>
  </si>
  <si>
    <t xml:space="preserve">Rehabilitation of 5km of roads  </t>
  </si>
  <si>
    <t>2 x  Airconditioners Purchased and replaced for Waste Management offices</t>
  </si>
  <si>
    <t xml:space="preserve">2 x  Airconditioners Purchased and replaced </t>
  </si>
  <si>
    <t>120 000  households with access to Solid Waste removal</t>
  </si>
  <si>
    <t>404 x House service Connections achieved by the 30th of June 2022.</t>
  </si>
  <si>
    <t>404 x House service Connections achieved</t>
  </si>
  <si>
    <t xml:space="preserve">404 x House service Connections </t>
  </si>
  <si>
    <t xml:space="preserve">250 x House service Connections </t>
  </si>
  <si>
    <t xml:space="preserve">247x House service Connections </t>
  </si>
  <si>
    <t>250 x House service Connections</t>
  </si>
  <si>
    <t>250 x service connections completed</t>
  </si>
  <si>
    <t xml:space="preserve">216 x House service Connections </t>
  </si>
  <si>
    <t xml:space="preserve">43x House service Connections </t>
  </si>
  <si>
    <t xml:space="preserve">Purchase and delivery of 630mm 1/c cables including delivery of 11kV Switchgear Panels </t>
  </si>
  <si>
    <t>Installation of Outdoor Structure at Crossways including 11kV network upgrade and installation of 3 X 26MVA Circuit with 630MM 1/Cable</t>
  </si>
  <si>
    <t xml:space="preserve">Installation of Outdoor Structure at Crossways including 11kV network upgrade </t>
  </si>
  <si>
    <t>9.6 km of new sewer pipeline installed in Ward 16</t>
  </si>
  <si>
    <t>9.6 km of new sewer pipeline installed</t>
  </si>
  <si>
    <t>kilometers</t>
  </si>
  <si>
    <t>meters</t>
  </si>
  <si>
    <t>meters squared</t>
  </si>
  <si>
    <t>Detailed design 40% complete  and commence with WULA and EIA apllications by the 31st of March 2022</t>
  </si>
  <si>
    <t>Draft detailed design Baleni Road  Ward 3 and subission of WULA and EIA  by the 31st of May 2022</t>
  </si>
  <si>
    <t>Appoint contractor for  construction of 0.6km of  Mission Road in Ward 12 from Gravel to Black top with associated stormwater by the 30th of June 2022</t>
  </si>
  <si>
    <t xml:space="preserve">Appoint contractor for  construction of 0.6km of  Mission Road in Ward 12 from Gravel to Black top </t>
  </si>
  <si>
    <t xml:space="preserve">Appoint contractor for  construction of 0.6km of  Mission Road </t>
  </si>
  <si>
    <t>Detailed design report and contractor appointment letter</t>
  </si>
  <si>
    <t>Complete 0,695km Concrete road with drainage, surfacing and retaining walls by the 31st of May 2022</t>
  </si>
  <si>
    <t>30% of Work Package 2 completed (Construction of earthworks, layerworks, surfacing and ancilliary works for road widening in Moses Mabhida Road between km 6.5 to km 7.5), by the 28th of February 2022</t>
  </si>
  <si>
    <t>3% of the project completed by the 31st of January 2022. (Layerworks, eartworks and ancilliary works)</t>
  </si>
  <si>
    <t>6% of the project completed by the 28th of February 2022. (Layerworks, eartworks and ancilliary works)</t>
  </si>
  <si>
    <t>8 x new laptops purchased and delivered by the 30th of March 2022.</t>
  </si>
  <si>
    <t>30 days turnaround time in the 21/22 FY achieved on council vehicles repairs completed</t>
  </si>
  <si>
    <t xml:space="preserve">1 day turnaround time in the 21/22 FY achieved on council vehicle services completed </t>
  </si>
  <si>
    <t>60 days turnaround time in the 21/22 FY achieved on council plant repairs completed</t>
  </si>
  <si>
    <t>1 day turnaround time in the 21/22 FY achieved on council plant services completed</t>
  </si>
  <si>
    <t>ORIGINAL ANNUAL TARGET</t>
  </si>
  <si>
    <t>387 EPWP jobs created by Msunduzi Municiaplity by the 30th of June 2022</t>
  </si>
  <si>
    <t xml:space="preserve">387 EPWP jobs created by Msunduzi Municiaplity </t>
  </si>
  <si>
    <t xml:space="preserve">3 x Quarterly Reports on the Implementation of the EPWP </t>
  </si>
  <si>
    <t>39 x ward plans for Msunduzi Municipality reviewed and submitted to SMC by the 30th of June 2022</t>
  </si>
  <si>
    <t>8 x Ten Days HIV/AIDS Counselling Course Training conducted as per Training Schedule in the 21/22 FY by the 30th June 2022</t>
  </si>
  <si>
    <t>300 x HIV/AIDS and Social support programmes in the 21/22 FY to be coordinated by the 30th of June 2022</t>
  </si>
  <si>
    <t>Msunduzi Halls Maintenance plan reviewed and submitted to SMC for onward transmission to Full Council for Approval by the 31st of December 2021</t>
  </si>
  <si>
    <t>Upgrade of Parks Headquarter Admin Block by 30 June 2022</t>
  </si>
  <si>
    <t>4 x Quarterly Reports on the Implementation of the EPWP Program by the 30th of June 2022</t>
  </si>
  <si>
    <t>5km of roads upgraded at the Landfill Site  by the 30th of June 2022</t>
  </si>
  <si>
    <t>104 x 11kV equipment purchased and delivered by the 30th of June 2022</t>
  </si>
  <si>
    <t>3 X 26MVA Circuit with 630MM 1/C Cable (12KM) tested and commissioned by the 30th of June 2022.</t>
  </si>
  <si>
    <t>Upgrade of Mason's Primary Substation &amp; laying of approximately 26 km of 630mm 1/C cables- Phase 1 by the 30th of June 2022.</t>
  </si>
  <si>
    <t>65 x service connections achieved by the 30th of June 2022.</t>
  </si>
  <si>
    <t>522 x service connections achieved by the 30th of June 2022.</t>
  </si>
  <si>
    <t>138 x service connections achieved by the 30th of June 2022.</t>
  </si>
  <si>
    <t>8 km of new sewer pipeline installed in Ward 16 by the 31st May 2022</t>
  </si>
  <si>
    <t>2.5 km (Completion) of new sewer pipeline installed in Ward 18 by 31st May 2022</t>
  </si>
  <si>
    <t>2.6km of new water pipeline installed in Ward 29/30 and completion of first lift for reservoir walls by 30th June 2022.</t>
  </si>
  <si>
    <t>4 km of new sewer pipeline installed in Ward 11 by 31st June 2022</t>
  </si>
  <si>
    <t>6km of new water pipeline installed in Ward 3 &amp; 6 cummulatively by 30th June 2022</t>
  </si>
  <si>
    <t>Installation of 1050 VIP toilets by 31st December 2021</t>
  </si>
  <si>
    <t>1 to 12</t>
  </si>
  <si>
    <t>8 x Msunduzi Art Exhibitions held by the 30th of June 2022</t>
  </si>
  <si>
    <t>There was a delay in drawing up of spec by Building department which led to the amendment of monthly milestones</t>
  </si>
  <si>
    <t>90 cubic metres desilted from the Duzi River by the 30th of June 2022</t>
  </si>
  <si>
    <t>4 x Container Ablution connected and installed by the 31st of May  2022</t>
  </si>
  <si>
    <t>The process to appoint Service Provider has  been delayed which means target has been pushed to June 2022</t>
  </si>
  <si>
    <t xml:space="preserve"> Construction of top structures in phase 3 to be completed to the value of R58 500 000 in the 21/22 FY for Jika Joe by the 30th of June 2022</t>
  </si>
  <si>
    <t>220 x new houses completed in the 21/22 FY for Wirewall Rectification by the 30th of June 2022</t>
  </si>
  <si>
    <t>60 x new houses completed in the 21/22 FY for Happy Valley Housing project  by the 30th of June 2022</t>
  </si>
  <si>
    <t>60 x new houses completed in the 21/22 FY for Glenwood Q-Section Housing Project by the 30th of June 2022</t>
  </si>
  <si>
    <t xml:space="preserve">  To complete 60 x new houses completed in the 21/22 FY for Thembalihle Housing Project by the 30th of June 2022</t>
  </si>
  <si>
    <t>60 x new houses completed in the 21/22 FY for UMgungundlovu Rectification Project by the 30th of June 2022</t>
  </si>
  <si>
    <t>Completed detailed design Dambuza Main Road Ward 22 by 30th September  2021</t>
  </si>
  <si>
    <t>Construction of 1.35 km road D31138 in Vulindlela Ward 4 from gravel to black top asphalt with associated stormwater completed by the 31 June 2022</t>
  </si>
  <si>
    <t>Construction of 1.7 km road in Vulindlela Ward 8 from gravel to conrete and asphalt surface with kerb &amp; channel and associated stormwater by 30 June 2022</t>
  </si>
  <si>
    <t xml:space="preserve">Km road construction in Peace Valley Ward 26 from gravel to black top asphalt with associated stormwater by January 202Construction of 2,1 km length of  road in Peace Valley III Ward 26 ,from gravel to black top asphalt with associated stormwater BY 31 January 2022. </t>
  </si>
  <si>
    <t>Construction of 200m of Mabane Causeway in Vulindlela ward 2 completed by the 30 November  2021</t>
  </si>
  <si>
    <t xml:space="preserve">Completed detailed design Baleni Road Ward 3 by 30th Dec 2021 and 1.2 road bed preperation by 30 June 2022 </t>
  </si>
  <si>
    <t>Complete Layerworks for Construction of 0.50 km of Makhathini road in Willowfountain from gravel to concrete surface with associated stormwater completed by the 30 June 2022</t>
  </si>
  <si>
    <t>Complete Detailed design and construction of 0.6km of  Mission Road in Ward 12 from Gravel to Black top with associated v-drains by the 30 June 2022</t>
  </si>
  <si>
    <t>Construction of 3.2 km road in Vulindlela Ward 7 from gravel to base layer and kerb &amp; channel complete by 31st June 2022</t>
  </si>
  <si>
    <t>Complete 0,695km Concrete road with drainage and surfacing by 30 September 2021</t>
  </si>
  <si>
    <t>22000m2 of surfaced roads rehabilitated (asphalt overlay, slurry seal, crack sealing and diluted immulsion) by the 31st of May 2022</t>
  </si>
  <si>
    <t>30% of Work Package 2 completed (Construction of earthworks, layerworks, surfacing and ancilliary works for road widening in Moses Mabhida Road between km 6.5 to km 7.5), by 30 November 2021</t>
  </si>
  <si>
    <t>10% of Work Package 3 completed . (Construction of earthworks, layerworks, surfacing and ancilliary works for road widening in Moses Mabhida Road between km 7.5 to km 8.8) by the 30 June 2022</t>
  </si>
  <si>
    <t>40x traffic calming measure installed in various sites as per approved traffic calming implementation schedule 31 march 2022</t>
  </si>
  <si>
    <t>Finalised Detailed design for Eastern ring Road by 31 December 2021</t>
  </si>
  <si>
    <t xml:space="preserve">Purchased 3 steel containers for toilets for 3 taxi ranks by the 31 December 2021. </t>
  </si>
  <si>
    <t xml:space="preserve"> Purchase order for 17 laptops created and sent to ICT by the 31 September 2021</t>
  </si>
  <si>
    <t xml:space="preserve">Design and modify the existing laboratory building to new staff standby rooms using the Annual Supplies and Services Contract 72 of 2019 completed by the 30 May 2022. </t>
  </si>
  <si>
    <t>Purchase order for 2 xlaptops created and sent to ICT By the 31 September 2021</t>
  </si>
  <si>
    <t xml:space="preserve">Application to Environmental department for EIA/WULA </t>
  </si>
  <si>
    <t>Milestone targets were amended to include a Draft report to SMC before the Final report is submitted</t>
  </si>
  <si>
    <t xml:space="preserve">Service Provider contract terminated due to non performance. Appointment of new service provider will take time meaning the unit will do less housing structures due to time constraints </t>
  </si>
  <si>
    <t>200 x Street Stalls installed by the 30th of June 2022</t>
  </si>
  <si>
    <t>80 x Bins installed by the 30th of June 2022</t>
  </si>
  <si>
    <t xml:space="preserve">Date </t>
  </si>
  <si>
    <t xml:space="preserve">Cubic meters </t>
  </si>
  <si>
    <t>WM 04</t>
  </si>
  <si>
    <t>Late start of the project due to late submission of sureties by the contractor</t>
  </si>
  <si>
    <t xml:space="preserve">Rain delays thus moving completion date from the 32st of December 2021 to the 28th of February 2022. </t>
  </si>
  <si>
    <t>Rain delays, completion date thus moved from  from the 30th of November to the 28th of February 2022</t>
  </si>
  <si>
    <t>Late start of the project due to late confirmation of the scope</t>
  </si>
  <si>
    <t>Contractor submitted required sureties late.</t>
  </si>
  <si>
    <t>Additional scope of retainings walls, guard rails, speed humps &amp; signage.</t>
  </si>
  <si>
    <t>Rain delays, social unrest, additional tie-in scope moved from completion date by the 30th of November 2021 to the 28th of February 2022.</t>
  </si>
  <si>
    <t>Rain delays, social unrest, additional scope of gunniting retaining wall. Target thus reduced from 10% by the 30th of June 2022 to 6% by the 28th of February 2022.</t>
  </si>
  <si>
    <t>Late start of the projects and rates disputes by the contractor.</t>
  </si>
  <si>
    <t>Delays in allocation of service provider. BSC approval was obtained in October 2021 and the service provider was appointed on the 14th of December 2021.</t>
  </si>
  <si>
    <t>National Shortage of laptop supply and change in procurement process through ICT, advert now done through SCM</t>
  </si>
  <si>
    <t xml:space="preserve">SAP technical delays in creation of the requisition order, the service provider could not commence without work order thus the change in completion dates from the 31st of May 2022 to the 30th of June 2022. </t>
  </si>
  <si>
    <t>15x traffic calming measure installed in various sites as per approved traffic calming implementation schedule by the 31st of January 2022</t>
  </si>
  <si>
    <t>20x traffic calming measure installed in various sites as per approved traffic calming implementation schedule by the 28th of February 2022</t>
  </si>
  <si>
    <t>25x traffic calming measure installed in various sites as per approved traffic calming implementation schedule by the 30 April 2022</t>
  </si>
  <si>
    <t xml:space="preserve">During the implementation stage it was identified that some houses required renovations and not demolition/rebuilding. Some houses were saved from demolition by means of town planning relaxations and some houses were already developed by the owners therefore the number dropped to 187 from 220. </t>
  </si>
  <si>
    <t xml:space="preserve">Delay in decanting people from the area identified for phase 3 to phase 1A and temporary structure due to community unrest boycotting temporary structures and incompletion of external work at phase 1A.
The DOHS has approved the funding for the construction of external work such as road, parking and access control at phase 1A and the Implementing agent is currently in the construction stage.
</t>
  </si>
  <si>
    <t>More budget was available for surfaced roads</t>
  </si>
  <si>
    <t>kpi wording changed from 39 wards to 41 after the dermacation</t>
  </si>
  <si>
    <t xml:space="preserve">KPI changed from 8 day courses to 9 with the ease of restrictions for Covid </t>
  </si>
  <si>
    <t>KPI changed from 31st of December 2021 to June 2022</t>
  </si>
  <si>
    <t>EPWP workers started late so there was no reports for Quarter 1 and 2</t>
  </si>
  <si>
    <t>KPI changed to include where the upgrade will be taking place</t>
  </si>
  <si>
    <t>Changed the wording from upgrading to Rehabilitation</t>
  </si>
  <si>
    <t>Enhance smartness of indicator by adding numbr of households that receive basic services removal</t>
  </si>
  <si>
    <t>TO ALIGN ALL THE ACTIVITIES TO BE ACHIEVED WITH THE BUDGET ALLOCATED</t>
  </si>
  <si>
    <t>SHORTAGE OF MATERIALS AT GENERAL STORES LED TO DECREASE IN CONNECTIONS</t>
  </si>
  <si>
    <t xml:space="preserve">120 000 x  households provided with access to Solid Waste removal as per waste collection schedule by the 30th of June 2022
</t>
  </si>
  <si>
    <t>120 000 x  households provided with access to Solid Waste removal as per waste collection schedule by the 31st of March 2022</t>
  </si>
  <si>
    <t>120 000 x  households provided with access to Solid Waste removal as per waste collection schedule by the 30th of june 2022</t>
  </si>
  <si>
    <t>120 000 x  households provided with access to Solid Waste removal as per waste collection schedule by the 31st of April 2022</t>
  </si>
  <si>
    <t>120 000 x  households provided with access to Solid Waste removal as per waste collection schedule by the 31st of May 2022</t>
  </si>
  <si>
    <t>RESPONSIBLE DEPARTMENT</t>
  </si>
  <si>
    <t>PROJECTED START DATE</t>
  </si>
  <si>
    <t>PLANNED COMPLETION DATE</t>
  </si>
  <si>
    <t>ACTUAL COMPLETED DATE</t>
  </si>
  <si>
    <t>ANNEXURE A</t>
  </si>
  <si>
    <r>
      <t xml:space="preserve"> </t>
    </r>
    <r>
      <rPr>
        <b/>
        <sz val="36"/>
        <rFont val="Arial"/>
        <family val="2"/>
      </rPr>
      <t>R 14 886 812</t>
    </r>
    <r>
      <rPr>
        <b/>
        <sz val="36"/>
        <color theme="1"/>
        <rFont val="Arial"/>
        <family val="2"/>
      </rPr>
      <t xml:space="preserve"> was spent during the 2020/2021 Financail year to implement the WSP.</t>
    </r>
  </si>
  <si>
    <r>
      <t>2 x  Airconditioners Purchased and replaced for Waste Management offices  by the 31st of June 2022</t>
    </r>
    <r>
      <rPr>
        <b/>
        <sz val="36"/>
        <color rgb="FFFF0000"/>
        <rFont val="Arial"/>
        <family val="2"/>
      </rPr>
      <t xml:space="preserve"> </t>
    </r>
  </si>
  <si>
    <r>
      <t xml:space="preserve">Draft Detailed Designs circulated to the Municipal Roads &amp; Drainage Department for comments by the 30th of April 2022
</t>
    </r>
    <r>
      <rPr>
        <b/>
        <sz val="36"/>
        <color rgb="FFFF0000"/>
        <rFont val="Arial"/>
        <family val="2"/>
      </rPr>
      <t xml:space="preserve">
</t>
    </r>
  </si>
  <si>
    <r>
      <t>25 x market office chairs to be purchased and delivered by the 31st January 2022</t>
    </r>
    <r>
      <rPr>
        <b/>
        <sz val="36"/>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</si>
</sst>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4" formatCode="_(&quot;$&quot;* #,##0.00_);_(&quot;$&quot;* \(#,##0.00\);_(&quot;$&quot;* &quot;-&quot;??_);_(@_)"/>
    <numFmt numFmtId="43" formatCode="_(* #,##0.00_);_(* \(#,##0.00\);_(* &quot;-&quot;??_);_(@_)"/>
    <numFmt numFmtId="164" formatCode="&quot;R&quot;#,##0;[Red]\-&quot;R&quot;#,##0"/>
    <numFmt numFmtId="165" formatCode="&quot;R&quot;#,##0.00;[Red]\-&quot;R&quot;#,##0.00"/>
    <numFmt numFmtId="166" formatCode="_-* #,##0.00_-;\-* #,##0.00_-;_-* &quot;-&quot;??_-;_-@_-"/>
    <numFmt numFmtId="167" formatCode="_ * #,##0.00_ ;_ * \-#,##0.00_ ;_ * &quot;-&quot;??_ ;_ @_ "/>
    <numFmt numFmtId="168" formatCode="&quot;R&quot;\ #,##0.00"/>
    <numFmt numFmtId="169" formatCode="&quot;R&quot;\ #,##0;[Red]&quot;R&quot;\ \-#,##0"/>
    <numFmt numFmtId="170" formatCode="&quot;R&quot;\ #,##0"/>
    <numFmt numFmtId="171" formatCode="&quot;R&quot;#,##0.00"/>
    <numFmt numFmtId="172" formatCode="[$R-1C09]#,##0.00"/>
    <numFmt numFmtId="173" formatCode="_(* #,##0_);_(* \(#,##0\);_(* &quot;-&quot;??_);_(@_)"/>
    <numFmt numFmtId="174" formatCode="#,##0;[Red]#,##0"/>
    <numFmt numFmtId="175" formatCode="[$R-433]#,##0.00"/>
    <numFmt numFmtId="176" formatCode="[$R-435]#,##0.00"/>
    <numFmt numFmtId="177" formatCode="_(* #,##0,_);_(* \(#,##0,\);_(* &quot;–&quot;?_);_(@_)"/>
    <numFmt numFmtId="178" formatCode="&quot;R&quot;#,##0"/>
    <numFmt numFmtId="179" formatCode="_-&quot;R&quot;* #,##0.00_-;\-&quot;R&quot;* #,##0.00_-;_-&quot;R&quot;* &quot;-&quot;??_-;_-@_-"/>
  </numFmts>
  <fonts count="69">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0"/>
      <name val="Arial"/>
      <family val="2"/>
    </font>
    <font>
      <b/>
      <sz val="20"/>
      <color theme="1"/>
      <name val="Arial Narrow"/>
      <family val="2"/>
    </font>
    <font>
      <b/>
      <sz val="9"/>
      <color indexed="81"/>
      <name val="Tahoma"/>
      <family val="2"/>
    </font>
    <font>
      <sz val="9"/>
      <color indexed="81"/>
      <name val="Tahoma"/>
      <family val="2"/>
    </font>
    <font>
      <b/>
      <sz val="11"/>
      <color theme="1"/>
      <name val="Arial Narrow"/>
      <family val="2"/>
    </font>
    <font>
      <sz val="11"/>
      <color theme="1"/>
      <name val="Arial Narrow"/>
      <family val="2"/>
    </font>
    <font>
      <b/>
      <sz val="11"/>
      <color theme="1"/>
      <name val="Calibri"/>
      <family val="2"/>
      <scheme val="minor"/>
    </font>
    <font>
      <b/>
      <sz val="16"/>
      <color theme="1"/>
      <name val="Arial"/>
      <family val="2"/>
    </font>
    <font>
      <sz val="16"/>
      <color theme="1"/>
      <name val="Arial"/>
      <family val="2"/>
    </font>
    <font>
      <sz val="14"/>
      <color theme="1"/>
      <name val="Arial"/>
      <family val="2"/>
    </font>
    <font>
      <b/>
      <sz val="20"/>
      <color theme="1"/>
      <name val="Arial"/>
      <family val="2"/>
    </font>
    <font>
      <sz val="16"/>
      <color rgb="FF000000"/>
      <name val="Arial"/>
      <family val="2"/>
    </font>
    <font>
      <b/>
      <sz val="20"/>
      <color theme="1"/>
      <name val="Calibri"/>
      <family val="2"/>
      <scheme val="minor"/>
    </font>
    <font>
      <b/>
      <sz val="20"/>
      <name val="Calibri"/>
      <family val="2"/>
      <scheme val="minor"/>
    </font>
    <font>
      <b/>
      <sz val="26"/>
      <color theme="1"/>
      <name val="Calibri"/>
      <family val="2"/>
    </font>
    <font>
      <b/>
      <sz val="26"/>
      <color theme="1"/>
      <name val="Arial"/>
      <family val="2"/>
    </font>
    <font>
      <b/>
      <sz val="26"/>
      <color rgb="FFFF0000"/>
      <name val="Arial"/>
      <family val="2"/>
    </font>
    <font>
      <b/>
      <sz val="26"/>
      <name val="Arial"/>
      <family val="2"/>
    </font>
    <font>
      <b/>
      <sz val="24"/>
      <color theme="1"/>
      <name val="Arial"/>
      <family val="2"/>
    </font>
    <font>
      <b/>
      <sz val="25"/>
      <color theme="1"/>
      <name val="Arial"/>
      <family val="2"/>
    </font>
    <font>
      <sz val="26"/>
      <color theme="1"/>
      <name val="Arial"/>
      <family val="2"/>
    </font>
    <font>
      <b/>
      <sz val="26"/>
      <color theme="1"/>
      <name val="Calibri"/>
      <family val="2"/>
      <scheme val="minor"/>
    </font>
    <font>
      <b/>
      <sz val="16"/>
      <color theme="1"/>
      <name val="Calibri"/>
      <family val="2"/>
      <scheme val="minor"/>
    </font>
    <font>
      <b/>
      <u/>
      <sz val="16"/>
      <name val="Calibri"/>
      <family val="2"/>
      <scheme val="minor"/>
    </font>
    <font>
      <sz val="16"/>
      <color theme="1"/>
      <name val="Calibri"/>
      <family val="2"/>
      <scheme val="minor"/>
    </font>
    <font>
      <b/>
      <sz val="16"/>
      <name val="Calibri"/>
      <family val="2"/>
      <scheme val="minor"/>
    </font>
    <font>
      <b/>
      <i/>
      <sz val="16"/>
      <name val="Calibri"/>
      <family val="2"/>
      <scheme val="minor"/>
    </font>
    <font>
      <sz val="16"/>
      <name val="Calibri"/>
      <family val="2"/>
      <scheme val="minor"/>
    </font>
    <font>
      <b/>
      <sz val="26"/>
      <name val="Calibri"/>
      <family val="2"/>
      <scheme val="minor"/>
    </font>
    <font>
      <sz val="26"/>
      <color theme="1"/>
      <name val="Calibri"/>
      <family val="2"/>
      <scheme val="minor"/>
    </font>
    <font>
      <sz val="26"/>
      <name val="Calibri"/>
      <family val="2"/>
      <scheme val="minor"/>
    </font>
    <font>
      <b/>
      <sz val="14"/>
      <color theme="1"/>
      <name val="Calibri"/>
      <family val="2"/>
      <scheme val="minor"/>
    </font>
    <font>
      <b/>
      <u/>
      <sz val="14"/>
      <name val="Calibri"/>
      <family val="2"/>
      <scheme val="minor"/>
    </font>
    <font>
      <sz val="14"/>
      <color theme="1"/>
      <name val="Calibri"/>
      <family val="2"/>
      <scheme val="minor"/>
    </font>
    <font>
      <b/>
      <sz val="14"/>
      <name val="Calibri"/>
      <family val="2"/>
      <scheme val="minor"/>
    </font>
    <font>
      <b/>
      <sz val="18"/>
      <color theme="1"/>
      <name val="Calibri"/>
      <family val="2"/>
      <scheme val="minor"/>
    </font>
    <font>
      <b/>
      <sz val="20"/>
      <color rgb="FFFF0000"/>
      <name val="Calibri"/>
      <family val="2"/>
      <scheme val="minor"/>
    </font>
    <font>
      <b/>
      <sz val="26"/>
      <color rgb="FFFF0000"/>
      <name val="Calibri"/>
      <family val="2"/>
      <scheme val="minor"/>
    </font>
    <font>
      <b/>
      <sz val="26"/>
      <name val="Cailbri"/>
    </font>
    <font>
      <sz val="11"/>
      <color theme="1" tint="0.249977111117893"/>
      <name val="Calibri"/>
      <family val="2"/>
      <scheme val="minor"/>
    </font>
    <font>
      <sz val="8"/>
      <name val="Arial"/>
      <family val="2"/>
    </font>
    <font>
      <b/>
      <sz val="12"/>
      <color theme="1"/>
      <name val="Arial"/>
      <family val="2"/>
    </font>
    <font>
      <sz val="12"/>
      <color theme="1" tint="0.249977111117893"/>
      <name val="Arial"/>
      <family val="2"/>
    </font>
    <font>
      <b/>
      <sz val="12"/>
      <color theme="1" tint="0.249977111117893"/>
      <name val="Arial"/>
      <family val="2"/>
    </font>
    <font>
      <sz val="12"/>
      <color theme="1" tint="0.34998626667073579"/>
      <name val="Arial"/>
      <family val="2"/>
    </font>
    <font>
      <b/>
      <sz val="8"/>
      <color theme="1"/>
      <name val="Arial"/>
      <family val="2"/>
    </font>
    <font>
      <b/>
      <sz val="8"/>
      <color rgb="FFFF0000"/>
      <name val="Arial"/>
      <family val="2"/>
    </font>
    <font>
      <b/>
      <sz val="8"/>
      <name val="Calibri"/>
      <family val="2"/>
      <scheme val="minor"/>
    </font>
    <font>
      <b/>
      <sz val="8"/>
      <name val="Arial"/>
      <family val="2"/>
    </font>
    <font>
      <b/>
      <sz val="26"/>
      <color indexed="81"/>
      <name val="Calibri"/>
      <family val="2"/>
      <scheme val="minor"/>
    </font>
    <font>
      <sz val="20"/>
      <color theme="1"/>
      <name val="Arial"/>
      <family val="2"/>
    </font>
    <font>
      <b/>
      <sz val="25"/>
      <color rgb="FFFF0000"/>
      <name val="Arial"/>
      <family val="2"/>
    </font>
    <font>
      <b/>
      <sz val="22"/>
      <color theme="1"/>
      <name val="Arial"/>
      <family val="2"/>
    </font>
    <font>
      <b/>
      <sz val="21"/>
      <color theme="1"/>
      <name val="Arial"/>
      <family val="2"/>
    </font>
    <font>
      <sz val="11"/>
      <color rgb="FF006100"/>
      <name val="Calibri"/>
      <family val="2"/>
      <scheme val="minor"/>
    </font>
    <font>
      <b/>
      <sz val="24"/>
      <color rgb="FFFF0000"/>
      <name val="Arial"/>
      <family val="2"/>
    </font>
    <font>
      <b/>
      <sz val="36"/>
      <color theme="1"/>
      <name val="Arial"/>
      <family val="2"/>
    </font>
    <font>
      <b/>
      <sz val="36"/>
      <name val="Arial"/>
      <family val="2"/>
    </font>
    <font>
      <b/>
      <sz val="36"/>
      <name val="Calibri"/>
      <family val="2"/>
      <scheme val="minor"/>
    </font>
    <font>
      <b/>
      <sz val="36"/>
      <color theme="1"/>
      <name val="Calibri"/>
      <family val="2"/>
      <scheme val="minor"/>
    </font>
    <font>
      <sz val="36"/>
      <color theme="1"/>
      <name val="Arial"/>
      <family val="2"/>
    </font>
    <font>
      <b/>
      <sz val="36"/>
      <color rgb="FFFF0000"/>
      <name val="Arial"/>
      <family val="2"/>
    </font>
    <font>
      <sz val="36"/>
      <color theme="1"/>
      <name val="Calibri"/>
      <family val="2"/>
      <scheme val="minor"/>
    </font>
    <font>
      <b/>
      <sz val="36"/>
      <color rgb="FFFF0000"/>
      <name val="Calibri"/>
      <family val="2"/>
      <scheme val="minor"/>
    </font>
    <font>
      <b/>
      <sz val="36"/>
      <name val="Calibri"/>
      <family val="2"/>
    </font>
  </fonts>
  <fills count="2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
      <patternFill patternType="solid">
        <fgColor rgb="FF2095D0"/>
        <bgColor indexed="64"/>
      </patternFill>
    </fill>
    <fill>
      <patternFill patternType="solid">
        <fgColor rgb="FFFDB813"/>
        <bgColor indexed="64"/>
      </patternFill>
    </fill>
    <fill>
      <patternFill patternType="solid">
        <fgColor rgb="FFD9D9D9"/>
        <bgColor indexed="64"/>
      </patternFill>
    </fill>
    <fill>
      <patternFill patternType="solid">
        <fgColor rgb="FFF2F2F2"/>
        <bgColor indexed="64"/>
      </patternFill>
    </fill>
    <fill>
      <patternFill patternType="solid">
        <fgColor rgb="FF00A550"/>
        <bgColor indexed="64"/>
      </patternFill>
    </fill>
    <fill>
      <patternFill patternType="solid">
        <fgColor rgb="FF00ADEF"/>
        <bgColor indexed="64"/>
      </patternFill>
    </fill>
    <fill>
      <patternFill patternType="solid">
        <fgColor rgb="FFFDBA12"/>
        <bgColor indexed="64"/>
      </patternFill>
    </fill>
    <fill>
      <patternFill patternType="solid">
        <fgColor rgb="FF6C3F98"/>
        <bgColor indexed="64"/>
      </patternFill>
    </fill>
    <fill>
      <patternFill patternType="solid">
        <fgColor rgb="FFED1C24"/>
        <bgColor indexed="64"/>
      </patternFill>
    </fill>
    <fill>
      <patternFill patternType="solid">
        <fgColor theme="4" tint="0.39997558519241921"/>
        <bgColor indexed="64"/>
      </patternFill>
    </fill>
    <fill>
      <patternFill patternType="solid">
        <fgColor indexed="49"/>
      </patternFill>
    </fill>
    <fill>
      <patternFill patternType="solid">
        <fgColor rgb="FF92D050"/>
        <bgColor indexed="64"/>
      </patternFill>
    </fill>
    <fill>
      <patternFill patternType="solid">
        <fgColor theme="5" tint="0.59999389629810485"/>
        <bgColor indexed="64"/>
      </patternFill>
    </fill>
    <fill>
      <patternFill patternType="solid">
        <fgColor rgb="FFC00000"/>
        <bgColor indexed="64"/>
      </patternFill>
    </fill>
    <fill>
      <patternFill patternType="solid">
        <fgColor rgb="FFFF0000"/>
        <bgColor indexed="64"/>
      </patternFill>
    </fill>
    <fill>
      <patternFill patternType="solid">
        <fgColor theme="4" tint="0.79998168889431442"/>
        <bgColor indexed="64"/>
      </patternFill>
    </fill>
    <fill>
      <patternFill patternType="solid">
        <fgColor rgb="FFC6EFCE"/>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18"/>
      </left>
      <right style="thin">
        <color indexed="18"/>
      </right>
      <top style="thin">
        <color indexed="18"/>
      </top>
      <bottom style="thin">
        <color indexed="18"/>
      </bottom>
      <diagonal/>
    </border>
  </borders>
  <cellStyleXfs count="18">
    <xf numFmtId="0" fontId="0" fillId="0" borderId="0"/>
    <xf numFmtId="167" fontId="1" fillId="0" borderId="0" applyFont="0" applyFill="0" applyBorder="0" applyAlignment="0" applyProtection="0"/>
    <xf numFmtId="0" fontId="4" fillId="0" borderId="0"/>
    <xf numFmtId="43" fontId="1" fillId="0" borderId="0" applyFont="0" applyFill="0" applyBorder="0" applyAlignment="0" applyProtection="0"/>
    <xf numFmtId="44" fontId="1" fillId="0" borderId="0" applyFont="0" applyFill="0" applyBorder="0" applyAlignment="0" applyProtection="0"/>
    <xf numFmtId="0" fontId="1" fillId="0" borderId="0" applyNumberFormat="0" applyFill="0" applyBorder="0" applyAlignment="0" applyProtection="0"/>
    <xf numFmtId="0" fontId="5" fillId="0" borderId="0" applyFill="0">
      <alignment horizontal="center"/>
    </xf>
    <xf numFmtId="0" fontId="4" fillId="0" borderId="0"/>
    <xf numFmtId="0" fontId="4" fillId="0" borderId="0"/>
    <xf numFmtId="0" fontId="4" fillId="0" borderId="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 fontId="44" fillId="17" borderId="20" applyNumberFormat="0" applyProtection="0">
      <alignment horizontal="left" vertical="center" indent="1"/>
    </xf>
    <xf numFmtId="0" fontId="58" fillId="23" borderId="0" applyNumberFormat="0" applyBorder="0" applyAlignment="0" applyProtection="0"/>
  </cellStyleXfs>
  <cellXfs count="615">
    <xf numFmtId="0" fontId="0" fillId="0" borderId="0" xfId="0"/>
    <xf numFmtId="0" fontId="2" fillId="0" borderId="0" xfId="0" applyFont="1" applyAlignment="1">
      <alignment horizontal="left" vertical="top"/>
    </xf>
    <xf numFmtId="0" fontId="0" fillId="0" borderId="0" xfId="0"/>
    <xf numFmtId="0" fontId="0" fillId="0" borderId="0" xfId="0" applyAlignment="1">
      <alignment horizontal="left" vertical="top"/>
    </xf>
    <xf numFmtId="0" fontId="0" fillId="0" borderId="0" xfId="0" applyAlignment="1">
      <alignment horizontal="left" vertical="top" wrapText="1"/>
    </xf>
    <xf numFmtId="0" fontId="3" fillId="0" borderId="0" xfId="0" applyFont="1" applyAlignment="1">
      <alignment vertical="top"/>
    </xf>
    <xf numFmtId="0" fontId="0" fillId="0" borderId="1" xfId="0" applyBorder="1"/>
    <xf numFmtId="0" fontId="3" fillId="0" borderId="0" xfId="0" applyFont="1" applyBorder="1" applyAlignment="1">
      <alignment horizontal="left" vertical="top"/>
    </xf>
    <xf numFmtId="0" fontId="3" fillId="0" borderId="1" xfId="0" applyFont="1" applyBorder="1" applyAlignment="1">
      <alignment horizontal="left" vertical="top"/>
    </xf>
    <xf numFmtId="49" fontId="2" fillId="0" borderId="1" xfId="0" applyNumberFormat="1" applyFont="1" applyBorder="1" applyAlignment="1">
      <alignment horizontal="left" vertical="top"/>
    </xf>
    <xf numFmtId="0" fontId="3" fillId="0" borderId="1" xfId="0" applyFont="1" applyBorder="1" applyAlignment="1">
      <alignment horizontal="left" vertical="top"/>
    </xf>
    <xf numFmtId="0" fontId="2" fillId="0" borderId="1" xfId="0" applyFont="1" applyBorder="1" applyAlignment="1">
      <alignment horizontal="left" vertical="top"/>
    </xf>
    <xf numFmtId="0" fontId="8" fillId="0" borderId="1" xfId="0" applyFont="1" applyBorder="1" applyAlignment="1">
      <alignment vertical="center" wrapText="1"/>
    </xf>
    <xf numFmtId="0" fontId="9" fillId="0" borderId="1" xfId="0" applyFont="1" applyBorder="1" applyAlignment="1">
      <alignment vertical="center" wrapText="1"/>
    </xf>
    <xf numFmtId="0" fontId="9" fillId="0" borderId="1" xfId="0" applyFont="1" applyBorder="1" applyAlignment="1">
      <alignment wrapText="1"/>
    </xf>
    <xf numFmtId="0" fontId="3" fillId="0" borderId="0" xfId="0" applyFont="1"/>
    <xf numFmtId="0" fontId="10" fillId="5" borderId="0" xfId="0" applyFont="1" applyFill="1"/>
    <xf numFmtId="0" fontId="10" fillId="0" borderId="0" xfId="0" applyFont="1"/>
    <xf numFmtId="0" fontId="3" fillId="7" borderId="1" xfId="0" applyFont="1" applyFill="1" applyBorder="1" applyAlignment="1">
      <alignment vertical="top" wrapText="1"/>
    </xf>
    <xf numFmtId="0" fontId="0" fillId="0" borderId="0" xfId="0" applyAlignment="1">
      <alignment vertical="top"/>
    </xf>
    <xf numFmtId="0" fontId="10" fillId="0" borderId="0" xfId="0" applyFont="1" applyFill="1" applyAlignment="1">
      <alignment wrapText="1"/>
    </xf>
    <xf numFmtId="0" fontId="15" fillId="0" borderId="14" xfId="0" applyFont="1" applyBorder="1" applyAlignment="1">
      <alignment vertical="center"/>
    </xf>
    <xf numFmtId="0" fontId="15" fillId="0" borderId="16" xfId="0" applyFont="1" applyBorder="1" applyAlignment="1">
      <alignment vertical="center" wrapText="1"/>
    </xf>
    <xf numFmtId="0" fontId="15" fillId="0" borderId="17" xfId="0" applyFont="1" applyBorder="1" applyAlignment="1">
      <alignment vertical="center"/>
    </xf>
    <xf numFmtId="0" fontId="15" fillId="0" borderId="18" xfId="0" applyFont="1" applyBorder="1" applyAlignment="1">
      <alignment vertical="center" wrapText="1"/>
    </xf>
    <xf numFmtId="0" fontId="12" fillId="0" borderId="0" xfId="0" applyFont="1" applyAlignment="1">
      <alignment vertical="center"/>
    </xf>
    <xf numFmtId="0" fontId="16" fillId="0" borderId="0" xfId="0" applyFont="1"/>
    <xf numFmtId="0" fontId="16" fillId="0" borderId="0" xfId="0" applyFont="1" applyAlignment="1">
      <alignment horizontal="left" vertical="top"/>
    </xf>
    <xf numFmtId="0" fontId="16" fillId="5" borderId="0" xfId="0" applyFont="1" applyFill="1"/>
    <xf numFmtId="0" fontId="3" fillId="8"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9" borderId="1" xfId="0" applyFont="1" applyFill="1" applyBorder="1" applyAlignment="1">
      <alignment horizontal="left" vertical="top" wrapText="1"/>
    </xf>
    <xf numFmtId="0" fontId="3" fillId="10" borderId="1" xfId="0" applyFont="1" applyFill="1" applyBorder="1" applyAlignment="1">
      <alignment horizontal="left" vertical="top" wrapText="1"/>
    </xf>
    <xf numFmtId="0" fontId="3" fillId="12" borderId="1" xfId="0" applyFont="1" applyFill="1" applyBorder="1" applyAlignment="1">
      <alignment horizontal="left" vertical="top" wrapText="1"/>
    </xf>
    <xf numFmtId="0" fontId="3" fillId="11" borderId="1" xfId="0" applyFont="1" applyFill="1" applyBorder="1" applyAlignment="1">
      <alignment horizontal="left" vertical="top" wrapText="1"/>
    </xf>
    <xf numFmtId="0" fontId="3" fillId="13" borderId="1" xfId="0" applyFont="1" applyFill="1" applyBorder="1" applyAlignment="1">
      <alignment horizontal="left" vertical="top" wrapText="1"/>
    </xf>
    <xf numFmtId="0" fontId="3" fillId="15" borderId="1" xfId="0" applyFont="1" applyFill="1" applyBorder="1" applyAlignment="1">
      <alignment horizontal="left" vertical="top" wrapText="1"/>
    </xf>
    <xf numFmtId="0" fontId="3" fillId="14" borderId="1" xfId="0" applyFont="1" applyFill="1" applyBorder="1" applyAlignment="1">
      <alignment horizontal="left" vertical="top" wrapText="1"/>
    </xf>
    <xf numFmtId="0" fontId="0" fillId="0" borderId="0" xfId="0" applyFill="1" applyBorder="1"/>
    <xf numFmtId="0" fontId="16" fillId="0" borderId="1" xfId="0" applyFont="1" applyFill="1" applyBorder="1" applyAlignment="1">
      <alignment horizontal="left" vertical="top" wrapText="1"/>
    </xf>
    <xf numFmtId="0" fontId="13" fillId="0" borderId="0" xfId="0" applyFont="1"/>
    <xf numFmtId="0" fontId="13" fillId="0" borderId="0" xfId="0" applyFont="1" applyAlignment="1">
      <alignment horizontal="center"/>
    </xf>
    <xf numFmtId="0" fontId="0" fillId="0" borderId="0" xfId="0" applyFont="1"/>
    <xf numFmtId="0" fontId="17" fillId="0" borderId="1" xfId="0" applyFont="1" applyFill="1" applyBorder="1" applyAlignment="1">
      <alignment horizontal="left" vertical="top" wrapText="1"/>
    </xf>
    <xf numFmtId="0" fontId="18" fillId="0" borderId="0" xfId="0" applyFont="1"/>
    <xf numFmtId="0" fontId="18" fillId="0" borderId="0" xfId="0" applyFont="1" applyFill="1"/>
    <xf numFmtId="17" fontId="19" fillId="2" borderId="1" xfId="0" applyNumberFormat="1" applyFont="1" applyFill="1" applyBorder="1" applyAlignment="1">
      <alignment horizontal="left" vertical="top"/>
    </xf>
    <xf numFmtId="0" fontId="20" fillId="2" borderId="1" xfId="0" applyFont="1" applyFill="1" applyBorder="1" applyAlignment="1">
      <alignment horizontal="left" vertical="top"/>
    </xf>
    <xf numFmtId="17" fontId="20" fillId="2" borderId="1" xfId="0" applyNumberFormat="1" applyFont="1" applyFill="1" applyBorder="1" applyAlignment="1">
      <alignment horizontal="left" vertical="top"/>
    </xf>
    <xf numFmtId="17" fontId="19" fillId="2" borderId="1" xfId="0" applyNumberFormat="1" applyFont="1" applyFill="1" applyBorder="1" applyAlignment="1">
      <alignment horizontal="center" vertical="center" wrapText="1"/>
    </xf>
    <xf numFmtId="0" fontId="19" fillId="0" borderId="0" xfId="0" applyFont="1" applyAlignment="1">
      <alignment vertical="top"/>
    </xf>
    <xf numFmtId="0" fontId="19" fillId="0" borderId="0" xfId="0" applyFont="1"/>
    <xf numFmtId="0" fontId="19" fillId="0" borderId="0" xfId="0" applyFont="1" applyFill="1"/>
    <xf numFmtId="0" fontId="19" fillId="4" borderId="0" xfId="0" applyFont="1" applyFill="1" applyBorder="1" applyAlignment="1" applyProtection="1">
      <alignment vertical="center"/>
    </xf>
    <xf numFmtId="0" fontId="19" fillId="4" borderId="7" xfId="0" applyFont="1" applyFill="1" applyBorder="1" applyAlignment="1" applyProtection="1">
      <alignment vertical="center"/>
    </xf>
    <xf numFmtId="0" fontId="19" fillId="5" borderId="0" xfId="0" applyFont="1" applyFill="1"/>
    <xf numFmtId="0" fontId="25" fillId="0" borderId="0" xfId="0" applyFont="1" applyAlignment="1">
      <alignment vertical="top"/>
    </xf>
    <xf numFmtId="0" fontId="26" fillId="4" borderId="1" xfId="0" applyFont="1" applyFill="1" applyBorder="1" applyAlignment="1">
      <alignment horizontal="left" vertical="top"/>
    </xf>
    <xf numFmtId="49" fontId="26" fillId="4" borderId="1" xfId="0" applyNumberFormat="1" applyFont="1" applyFill="1" applyBorder="1" applyAlignment="1">
      <alignment horizontal="left" vertical="top"/>
    </xf>
    <xf numFmtId="0" fontId="26" fillId="4" borderId="1" xfId="0" applyFont="1" applyFill="1" applyBorder="1" applyAlignment="1">
      <alignment horizontal="left" vertical="top" wrapText="1"/>
    </xf>
    <xf numFmtId="0" fontId="27" fillId="0" borderId="1" xfId="0" applyNumberFormat="1" applyFont="1" applyFill="1" applyBorder="1" applyAlignment="1">
      <alignment horizontal="left" vertical="top" wrapText="1"/>
    </xf>
    <xf numFmtId="0" fontId="28" fillId="0" borderId="1" xfId="0" applyFont="1" applyBorder="1" applyAlignment="1">
      <alignment horizontal="left" vertical="top"/>
    </xf>
    <xf numFmtId="173" fontId="28" fillId="0" borderId="1" xfId="15" applyNumberFormat="1" applyFont="1" applyBorder="1" applyAlignment="1">
      <alignment horizontal="left" vertical="top"/>
    </xf>
    <xf numFmtId="0" fontId="28" fillId="0" borderId="1" xfId="0" applyFont="1" applyBorder="1" applyAlignment="1">
      <alignment horizontal="left" vertical="top" wrapText="1"/>
    </xf>
    <xf numFmtId="0" fontId="29" fillId="0" borderId="1" xfId="0" applyNumberFormat="1" applyFont="1" applyFill="1" applyBorder="1" applyAlignment="1">
      <alignment horizontal="left" vertical="top" wrapText="1"/>
    </xf>
    <xf numFmtId="0" fontId="30" fillId="0" borderId="1" xfId="0" applyNumberFormat="1" applyFont="1" applyFill="1" applyBorder="1" applyAlignment="1" applyProtection="1">
      <alignment horizontal="left" vertical="top" wrapText="1"/>
    </xf>
    <xf numFmtId="0" fontId="31" fillId="0" borderId="1" xfId="0" applyNumberFormat="1" applyFont="1" applyFill="1" applyBorder="1" applyAlignment="1" applyProtection="1">
      <alignment horizontal="left" vertical="top" wrapText="1"/>
    </xf>
    <xf numFmtId="0" fontId="29" fillId="0" borderId="1" xfId="0" applyNumberFormat="1" applyFont="1" applyFill="1" applyBorder="1" applyAlignment="1" applyProtection="1">
      <alignment horizontal="left" vertical="top" wrapText="1"/>
    </xf>
    <xf numFmtId="0" fontId="12" fillId="0" borderId="0" xfId="0" applyFont="1"/>
    <xf numFmtId="0" fontId="25" fillId="4" borderId="1" xfId="0" applyFont="1" applyFill="1" applyBorder="1" applyAlignment="1">
      <alignment horizontal="left" vertical="top" wrapText="1"/>
    </xf>
    <xf numFmtId="0" fontId="25" fillId="0" borderId="1" xfId="0" applyFont="1" applyBorder="1" applyAlignment="1">
      <alignment horizontal="left" vertical="top" wrapText="1"/>
    </xf>
    <xf numFmtId="173" fontId="25" fillId="0" borderId="1" xfId="15" applyNumberFormat="1" applyFont="1" applyBorder="1" applyAlignment="1">
      <alignment horizontal="left" vertical="top" wrapText="1"/>
    </xf>
    <xf numFmtId="173" fontId="32" fillId="0" borderId="1" xfId="0" applyNumberFormat="1" applyFont="1" applyFill="1" applyBorder="1" applyAlignment="1">
      <alignment vertical="top" wrapText="1"/>
    </xf>
    <xf numFmtId="0" fontId="25" fillId="0" borderId="1" xfId="0" applyNumberFormat="1" applyFont="1" applyFill="1" applyBorder="1" applyAlignment="1">
      <alignment horizontal="left" vertical="top" wrapText="1"/>
    </xf>
    <xf numFmtId="0" fontId="25" fillId="0" borderId="1" xfId="0" applyFont="1" applyFill="1" applyBorder="1" applyAlignment="1">
      <alignment horizontal="left" vertical="top" wrapText="1"/>
    </xf>
    <xf numFmtId="0" fontId="16" fillId="0" borderId="0" xfId="0" applyFont="1" applyAlignment="1">
      <alignment horizontal="center" vertical="center"/>
    </xf>
    <xf numFmtId="0" fontId="16" fillId="0" borderId="0" xfId="0" applyFont="1" applyFill="1" applyAlignment="1">
      <alignment horizontal="center" vertical="center"/>
    </xf>
    <xf numFmtId="0" fontId="33" fillId="0" borderId="0" xfId="0" applyFont="1" applyAlignment="1">
      <alignment horizontal="left" wrapText="1"/>
    </xf>
    <xf numFmtId="173" fontId="33" fillId="0" borderId="0" xfId="15" applyNumberFormat="1" applyFont="1" applyAlignment="1">
      <alignment horizontal="left" wrapText="1"/>
    </xf>
    <xf numFmtId="0" fontId="34" fillId="0" borderId="0" xfId="0" applyFont="1" applyFill="1" applyBorder="1" applyAlignment="1">
      <alignment wrapText="1"/>
    </xf>
    <xf numFmtId="0" fontId="33" fillId="0" borderId="0" xfId="0" applyNumberFormat="1" applyFont="1" applyAlignment="1">
      <alignment horizontal="left" wrapText="1"/>
    </xf>
    <xf numFmtId="173" fontId="25" fillId="4" borderId="1" xfId="15" quotePrefix="1" applyNumberFormat="1" applyFont="1" applyFill="1" applyBorder="1" applyAlignment="1">
      <alignment horizontal="left" vertical="top" wrapText="1"/>
    </xf>
    <xf numFmtId="0" fontId="25" fillId="4" borderId="1" xfId="0" quotePrefix="1" applyFont="1" applyFill="1" applyBorder="1" applyAlignment="1">
      <alignment horizontal="left" vertical="top" wrapText="1"/>
    </xf>
    <xf numFmtId="0" fontId="25" fillId="4" borderId="0" xfId="0" applyFont="1" applyFill="1" applyBorder="1" applyAlignment="1">
      <alignment horizontal="left" wrapText="1"/>
    </xf>
    <xf numFmtId="0" fontId="33" fillId="4" borderId="0" xfId="0" applyFont="1" applyFill="1" applyAlignment="1">
      <alignment horizontal="left" wrapText="1"/>
    </xf>
    <xf numFmtId="0" fontId="25" fillId="0" borderId="1" xfId="0" applyNumberFormat="1" applyFont="1" applyBorder="1" applyAlignment="1">
      <alignment horizontal="left" vertical="top" wrapText="1"/>
    </xf>
    <xf numFmtId="0" fontId="33" fillId="5" borderId="0" xfId="0" applyFont="1" applyFill="1" applyAlignment="1">
      <alignment horizontal="left" wrapText="1"/>
    </xf>
    <xf numFmtId="0" fontId="33" fillId="0" borderId="0" xfId="0" applyFont="1" applyFill="1" applyAlignment="1">
      <alignment horizontal="left" wrapText="1"/>
    </xf>
    <xf numFmtId="0" fontId="25" fillId="0" borderId="1" xfId="0" applyFont="1" applyBorder="1" applyAlignment="1">
      <alignment vertical="top" wrapText="1"/>
    </xf>
    <xf numFmtId="43" fontId="33" fillId="0" borderId="0" xfId="15" applyNumberFormat="1" applyFont="1" applyAlignment="1">
      <alignment horizontal="left" wrapText="1"/>
    </xf>
    <xf numFmtId="0" fontId="23" fillId="0" borderId="0" xfId="0" applyFont="1" applyFill="1"/>
    <xf numFmtId="0" fontId="23" fillId="0" borderId="0" xfId="0" applyFont="1"/>
    <xf numFmtId="0" fontId="22" fillId="0" borderId="0" xfId="0" applyFont="1"/>
    <xf numFmtId="0" fontId="18" fillId="3" borderId="0" xfId="0" applyFont="1" applyFill="1"/>
    <xf numFmtId="0" fontId="19" fillId="3" borderId="0" xfId="0" applyFont="1" applyFill="1"/>
    <xf numFmtId="0" fontId="16" fillId="3" borderId="0" xfId="0" applyFont="1" applyFill="1"/>
    <xf numFmtId="0" fontId="24" fillId="3" borderId="0" xfId="0" applyFont="1" applyFill="1"/>
    <xf numFmtId="0" fontId="0" fillId="3" borderId="0" xfId="0" applyFill="1"/>
    <xf numFmtId="0" fontId="14" fillId="3" borderId="0" xfId="0" applyFont="1" applyFill="1"/>
    <xf numFmtId="0" fontId="25" fillId="3" borderId="0" xfId="0" applyFont="1" applyFill="1"/>
    <xf numFmtId="0" fontId="10" fillId="3" borderId="0" xfId="0" applyFont="1" applyFill="1"/>
    <xf numFmtId="0" fontId="35" fillId="4" borderId="1" xfId="0" applyFont="1" applyFill="1" applyBorder="1" applyAlignment="1">
      <alignment horizontal="left" vertical="top"/>
    </xf>
    <xf numFmtId="49" fontId="35" fillId="4" borderId="1" xfId="0" applyNumberFormat="1" applyFont="1" applyFill="1" applyBorder="1" applyAlignment="1">
      <alignment horizontal="left" vertical="top"/>
    </xf>
    <xf numFmtId="0" fontId="35" fillId="4" borderId="1" xfId="0" applyFont="1" applyFill="1" applyBorder="1" applyAlignment="1">
      <alignment horizontal="left" vertical="top" wrapText="1"/>
    </xf>
    <xf numFmtId="0" fontId="36" fillId="0" borderId="1" xfId="0" applyNumberFormat="1" applyFont="1" applyFill="1" applyBorder="1" applyAlignment="1">
      <alignment horizontal="left" vertical="top" wrapText="1"/>
    </xf>
    <xf numFmtId="0" fontId="38" fillId="0" borderId="1" xfId="0" applyNumberFormat="1" applyFont="1" applyFill="1" applyBorder="1" applyAlignment="1">
      <alignment horizontal="left" vertical="top" wrapText="1"/>
    </xf>
    <xf numFmtId="0" fontId="26" fillId="0" borderId="0" xfId="0" applyFont="1" applyBorder="1" applyAlignment="1">
      <alignment horizontal="left" vertical="top"/>
    </xf>
    <xf numFmtId="0" fontId="35" fillId="0" borderId="0" xfId="0" applyFont="1" applyBorder="1" applyAlignment="1">
      <alignment horizontal="left" vertical="top"/>
    </xf>
    <xf numFmtId="173" fontId="37" fillId="0" borderId="1" xfId="15" applyNumberFormat="1" applyFont="1" applyBorder="1" applyAlignment="1">
      <alignment horizontal="right" vertical="top"/>
    </xf>
    <xf numFmtId="0" fontId="39" fillId="0" borderId="1" xfId="0" applyFont="1" applyFill="1" applyBorder="1" applyAlignment="1" applyProtection="1">
      <alignment horizontal="left" vertical="top" wrapText="1"/>
    </xf>
    <xf numFmtId="0" fontId="39" fillId="0" borderId="1" xfId="0" applyFont="1" applyFill="1" applyBorder="1" applyAlignment="1">
      <alignment horizontal="left" vertical="top" wrapText="1"/>
    </xf>
    <xf numFmtId="0" fontId="16" fillId="0" borderId="0" xfId="0" applyFont="1" applyAlignment="1">
      <alignment vertical="top"/>
    </xf>
    <xf numFmtId="17" fontId="16" fillId="2" borderId="1" xfId="0" applyNumberFormat="1" applyFont="1" applyFill="1" applyBorder="1" applyAlignment="1">
      <alignment horizontal="center" vertical="center"/>
    </xf>
    <xf numFmtId="0" fontId="40" fillId="2" borderId="1" xfId="0" applyFont="1" applyFill="1" applyBorder="1" applyAlignment="1">
      <alignment horizontal="center" vertical="center"/>
    </xf>
    <xf numFmtId="17" fontId="40" fillId="2" borderId="1" xfId="0" applyNumberFormat="1" applyFont="1" applyFill="1" applyBorder="1" applyAlignment="1">
      <alignment horizontal="center" vertical="center"/>
    </xf>
    <xf numFmtId="0" fontId="16" fillId="4" borderId="1" xfId="0" applyFont="1" applyFill="1" applyBorder="1" applyAlignment="1">
      <alignment horizontal="center" vertical="center" wrapText="1"/>
    </xf>
    <xf numFmtId="0" fontId="16" fillId="0" borderId="1" xfId="0" applyFont="1" applyFill="1" applyBorder="1" applyAlignment="1" applyProtection="1">
      <alignment horizontal="left" vertical="top" wrapText="1"/>
    </xf>
    <xf numFmtId="0" fontId="16" fillId="3" borderId="1" xfId="0" applyFont="1" applyFill="1" applyBorder="1" applyAlignment="1" applyProtection="1">
      <alignment horizontal="left" vertical="top" wrapText="1"/>
    </xf>
    <xf numFmtId="0" fontId="16" fillId="3" borderId="1" xfId="0" applyFont="1" applyFill="1" applyBorder="1" applyAlignment="1">
      <alignment horizontal="left" vertical="top" wrapText="1"/>
    </xf>
    <xf numFmtId="0" fontId="16" fillId="3" borderId="1"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17" fillId="3" borderId="1" xfId="0" applyFont="1" applyFill="1" applyBorder="1" applyAlignment="1">
      <alignment horizontal="left" vertical="top" wrapText="1"/>
    </xf>
    <xf numFmtId="9" fontId="16" fillId="3" borderId="1" xfId="0" applyNumberFormat="1" applyFont="1" applyFill="1" applyBorder="1" applyAlignment="1">
      <alignment horizontal="left" vertical="top" wrapText="1"/>
    </xf>
    <xf numFmtId="0" fontId="16" fillId="4" borderId="1" xfId="0" applyFont="1" applyFill="1" applyBorder="1" applyAlignment="1" applyProtection="1">
      <alignment horizontal="center" vertical="center" wrapText="1"/>
    </xf>
    <xf numFmtId="0" fontId="16" fillId="4" borderId="1" xfId="0" applyFont="1" applyFill="1" applyBorder="1" applyAlignment="1" applyProtection="1">
      <alignment horizontal="center" vertical="center"/>
    </xf>
    <xf numFmtId="0" fontId="16" fillId="4" borderId="1" xfId="0" applyFont="1" applyFill="1" applyBorder="1" applyAlignment="1">
      <alignment horizontal="center" vertical="center"/>
    </xf>
    <xf numFmtId="0" fontId="16" fillId="0" borderId="1" xfId="0" applyFont="1" applyFill="1" applyBorder="1" applyAlignment="1" applyProtection="1">
      <alignment horizontal="left" vertical="top"/>
    </xf>
    <xf numFmtId="0" fontId="16" fillId="0" borderId="1" xfId="0" applyFont="1" applyFill="1" applyBorder="1" applyAlignment="1">
      <alignment horizontal="left" vertical="top"/>
    </xf>
    <xf numFmtId="0" fontId="16" fillId="0" borderId="1" xfId="0" applyFont="1" applyFill="1" applyBorder="1" applyAlignment="1" applyProtection="1">
      <alignment horizontal="left" vertical="top"/>
      <protection locked="0"/>
    </xf>
    <xf numFmtId="0" fontId="16" fillId="4" borderId="1" xfId="0" applyFont="1" applyFill="1" applyBorder="1" applyAlignment="1" applyProtection="1">
      <alignment horizontal="center" vertical="top" wrapText="1"/>
    </xf>
    <xf numFmtId="9" fontId="16" fillId="0" borderId="1" xfId="10" applyFont="1" applyFill="1" applyBorder="1" applyAlignment="1">
      <alignment horizontal="left" vertical="top" wrapText="1"/>
    </xf>
    <xf numFmtId="9" fontId="16" fillId="0" borderId="1" xfId="10" applyFont="1" applyFill="1" applyBorder="1" applyAlignment="1">
      <alignment horizontal="left" vertical="top"/>
    </xf>
    <xf numFmtId="9" fontId="16" fillId="0" borderId="1" xfId="10" applyFont="1" applyFill="1" applyBorder="1" applyAlignment="1" applyProtection="1">
      <alignment horizontal="left" vertical="top"/>
      <protection locked="0"/>
    </xf>
    <xf numFmtId="0" fontId="16" fillId="0" borderId="1" xfId="0" applyFont="1" applyFill="1" applyBorder="1" applyAlignment="1">
      <alignment vertical="top" wrapText="1"/>
    </xf>
    <xf numFmtId="0" fontId="16" fillId="0" borderId="1" xfId="0" applyFont="1" applyFill="1" applyBorder="1" applyAlignment="1">
      <alignment vertical="center" wrapText="1"/>
    </xf>
    <xf numFmtId="9" fontId="16" fillId="0" borderId="1" xfId="10" applyFont="1" applyFill="1" applyBorder="1" applyAlignment="1" applyProtection="1">
      <alignment horizontal="left" vertical="top" wrapText="1"/>
      <protection locked="0"/>
    </xf>
    <xf numFmtId="9" fontId="16" fillId="0" borderId="1" xfId="0" applyNumberFormat="1" applyFont="1" applyFill="1" applyBorder="1" applyAlignment="1" applyProtection="1">
      <alignment horizontal="left" vertical="top" wrapText="1"/>
    </xf>
    <xf numFmtId="9" fontId="16" fillId="0" borderId="1" xfId="0" applyNumberFormat="1" applyFont="1" applyFill="1" applyBorder="1" applyAlignment="1">
      <alignment horizontal="left" vertical="top" wrapText="1"/>
    </xf>
    <xf numFmtId="9" fontId="16" fillId="0" borderId="1" xfId="0" applyNumberFormat="1" applyFont="1" applyFill="1" applyBorder="1" applyAlignment="1" applyProtection="1">
      <alignment horizontal="left" vertical="top" wrapText="1"/>
      <protection locked="0"/>
    </xf>
    <xf numFmtId="20" fontId="16" fillId="0" borderId="1" xfId="0" quotePrefix="1" applyNumberFormat="1" applyFont="1" applyFill="1" applyBorder="1" applyAlignment="1">
      <alignment horizontal="left" vertical="top" wrapText="1"/>
    </xf>
    <xf numFmtId="20" fontId="16" fillId="0" borderId="1" xfId="0" quotePrefix="1" applyNumberFormat="1" applyFont="1" applyFill="1" applyBorder="1" applyAlignment="1" applyProtection="1">
      <alignment horizontal="left" vertical="top" wrapText="1"/>
      <protection locked="0"/>
    </xf>
    <xf numFmtId="170" fontId="17" fillId="0" borderId="1" xfId="0" applyNumberFormat="1" applyFont="1" applyFill="1" applyBorder="1" applyAlignment="1">
      <alignment horizontal="left" vertical="top" wrapText="1"/>
    </xf>
    <xf numFmtId="0" fontId="17" fillId="0" borderId="1" xfId="0" applyFont="1" applyFill="1" applyBorder="1" applyAlignment="1" applyProtection="1">
      <alignment horizontal="left" vertical="top" wrapText="1"/>
    </xf>
    <xf numFmtId="9" fontId="16" fillId="0" borderId="1" xfId="0" applyNumberFormat="1" applyFont="1" applyFill="1" applyBorder="1" applyAlignment="1">
      <alignment horizontal="left" vertical="top"/>
    </xf>
    <xf numFmtId="10" fontId="16" fillId="0" borderId="1" xfId="0" applyNumberFormat="1" applyFont="1" applyFill="1" applyBorder="1" applyAlignment="1">
      <alignment horizontal="left" vertical="top"/>
    </xf>
    <xf numFmtId="10" fontId="16" fillId="0" borderId="1" xfId="0" applyNumberFormat="1" applyFont="1" applyFill="1" applyBorder="1" applyAlignment="1" applyProtection="1">
      <alignment horizontal="left" vertical="top"/>
      <protection locked="0"/>
    </xf>
    <xf numFmtId="9" fontId="16" fillId="0" borderId="1" xfId="0" applyNumberFormat="1" applyFont="1" applyFill="1" applyBorder="1" applyAlignment="1" applyProtection="1">
      <alignment horizontal="left" vertical="top"/>
      <protection locked="0"/>
    </xf>
    <xf numFmtId="0" fontId="35" fillId="0" borderId="1" xfId="0" applyFont="1" applyFill="1" applyBorder="1" applyAlignment="1" applyProtection="1">
      <alignment horizontal="left" vertical="top" wrapText="1"/>
    </xf>
    <xf numFmtId="0" fontId="16" fillId="0" borderId="1" xfId="0" applyFont="1" applyFill="1" applyBorder="1" applyAlignment="1" applyProtection="1">
      <alignment horizontal="left" vertical="top" wrapText="1"/>
    </xf>
    <xf numFmtId="0" fontId="16" fillId="0" borderId="1" xfId="0" applyFont="1" applyFill="1" applyBorder="1" applyAlignment="1" applyProtection="1">
      <alignment horizontal="left" vertical="top"/>
    </xf>
    <xf numFmtId="0" fontId="19" fillId="0" borderId="0" xfId="0" applyFont="1" applyAlignment="1">
      <alignment horizontal="left" vertical="top"/>
    </xf>
    <xf numFmtId="0" fontId="19" fillId="0" borderId="1" xfId="0" applyFont="1" applyBorder="1" applyAlignment="1">
      <alignment horizontal="left" vertical="top" wrapText="1"/>
    </xf>
    <xf numFmtId="0" fontId="19" fillId="3" borderId="1" xfId="0" applyFont="1" applyFill="1" applyBorder="1" applyAlignment="1">
      <alignment horizontal="left" vertical="top" wrapText="1"/>
    </xf>
    <xf numFmtId="0" fontId="19" fillId="2" borderId="1" xfId="0" applyFont="1" applyFill="1" applyBorder="1" applyAlignment="1">
      <alignment horizontal="left" vertical="top"/>
    </xf>
    <xf numFmtId="0" fontId="19" fillId="3" borderId="1" xfId="0" applyFont="1" applyFill="1" applyBorder="1" applyAlignment="1">
      <alignment vertical="top" wrapText="1"/>
    </xf>
    <xf numFmtId="0" fontId="0" fillId="0" borderId="0" xfId="0"/>
    <xf numFmtId="0" fontId="10" fillId="0" borderId="0" xfId="0" applyFont="1"/>
    <xf numFmtId="0" fontId="10" fillId="0" borderId="0" xfId="0" applyFont="1" applyFill="1"/>
    <xf numFmtId="0" fontId="0" fillId="0" borderId="0" xfId="0" applyFill="1"/>
    <xf numFmtId="0" fontId="14" fillId="0" borderId="0" xfId="0" applyFont="1" applyFill="1"/>
    <xf numFmtId="0" fontId="16" fillId="0" borderId="0" xfId="0" applyFont="1"/>
    <xf numFmtId="0" fontId="14" fillId="0" borderId="0" xfId="0" applyFont="1"/>
    <xf numFmtId="0" fontId="16" fillId="0" borderId="0" xfId="0" applyFont="1" applyFill="1"/>
    <xf numFmtId="0" fontId="18" fillId="0" borderId="0" xfId="0" applyFont="1"/>
    <xf numFmtId="0" fontId="18" fillId="0" borderId="0" xfId="0" applyFont="1" applyFill="1"/>
    <xf numFmtId="0" fontId="19" fillId="0" borderId="0" xfId="0" applyFont="1" applyAlignment="1">
      <alignment vertical="top"/>
    </xf>
    <xf numFmtId="0" fontId="19" fillId="0" borderId="0" xfId="0" applyFont="1"/>
    <xf numFmtId="0" fontId="24" fillId="0" borderId="0" xfId="0" applyFont="1"/>
    <xf numFmtId="0" fontId="25" fillId="0" borderId="0" xfId="0" applyFont="1"/>
    <xf numFmtId="0" fontId="19" fillId="3" borderId="1" xfId="0" applyFont="1" applyFill="1" applyBorder="1" applyAlignment="1">
      <alignment vertical="top" wrapText="1"/>
    </xf>
    <xf numFmtId="173" fontId="37" fillId="0" borderId="1" xfId="15" applyNumberFormat="1" applyFont="1" applyBorder="1" applyAlignment="1">
      <alignment horizontal="left" vertical="top"/>
    </xf>
    <xf numFmtId="0" fontId="32" fillId="0" borderId="0" xfId="0" applyFont="1" applyFill="1"/>
    <xf numFmtId="0" fontId="42" fillId="0" borderId="0" xfId="0" applyFont="1" applyFill="1"/>
    <xf numFmtId="17" fontId="32" fillId="4" borderId="1" xfId="0" applyNumberFormat="1" applyFont="1" applyFill="1" applyBorder="1" applyAlignment="1">
      <alignment horizontal="center" vertical="center" wrapText="1"/>
    </xf>
    <xf numFmtId="0" fontId="32" fillId="5" borderId="0" xfId="0" applyFont="1" applyFill="1"/>
    <xf numFmtId="0" fontId="43" fillId="0" borderId="0" xfId="0" applyFont="1" applyFill="1"/>
    <xf numFmtId="0" fontId="43" fillId="0" borderId="0" xfId="0" applyFont="1" applyFill="1" applyAlignment="1">
      <alignment horizontal="right"/>
    </xf>
    <xf numFmtId="0" fontId="43" fillId="0" borderId="0" xfId="0" applyFont="1" applyFill="1" applyAlignment="1">
      <alignment horizontal="left"/>
    </xf>
    <xf numFmtId="173" fontId="43" fillId="0" borderId="0" xfId="15" applyNumberFormat="1" applyFont="1" applyFill="1"/>
    <xf numFmtId="0" fontId="43" fillId="5" borderId="0" xfId="0" applyFont="1" applyFill="1"/>
    <xf numFmtId="0" fontId="19" fillId="3" borderId="1" xfId="0" applyFont="1" applyFill="1" applyBorder="1" applyAlignment="1">
      <alignment horizontal="left" vertical="top" wrapText="1"/>
    </xf>
    <xf numFmtId="17" fontId="25" fillId="4" borderId="1" xfId="0" applyNumberFormat="1" applyFont="1" applyFill="1" applyBorder="1" applyAlignment="1">
      <alignment horizontal="center" vertical="center"/>
    </xf>
    <xf numFmtId="0" fontId="41" fillId="4" borderId="1" xfId="0" applyFont="1" applyFill="1" applyBorder="1" applyAlignment="1">
      <alignment horizontal="center" vertical="center"/>
    </xf>
    <xf numFmtId="17" fontId="41" fillId="4" borderId="1" xfId="0" applyNumberFormat="1" applyFont="1" applyFill="1" applyBorder="1" applyAlignment="1">
      <alignment horizontal="center" vertical="center"/>
    </xf>
    <xf numFmtId="17" fontId="25" fillId="2" borderId="1" xfId="0" applyNumberFormat="1" applyFont="1" applyFill="1" applyBorder="1" applyAlignment="1">
      <alignment horizontal="center" vertical="center" wrapText="1"/>
    </xf>
    <xf numFmtId="0" fontId="0" fillId="0" borderId="1" xfId="0" applyFont="1" applyBorder="1"/>
    <xf numFmtId="0" fontId="43" fillId="0" borderId="1" xfId="0" applyFont="1" applyFill="1" applyBorder="1"/>
    <xf numFmtId="0" fontId="43" fillId="5" borderId="1" xfId="0" applyFont="1" applyFill="1" applyBorder="1"/>
    <xf numFmtId="173" fontId="43" fillId="0" borderId="1" xfId="0" applyNumberFormat="1" applyFont="1" applyFill="1" applyBorder="1"/>
    <xf numFmtId="0" fontId="14" fillId="5" borderId="0" xfId="0" applyFont="1" applyFill="1"/>
    <xf numFmtId="0" fontId="25" fillId="3" borderId="1" xfId="0" applyFont="1" applyFill="1" applyBorder="1" applyAlignment="1">
      <alignment vertical="top" wrapText="1"/>
    </xf>
    <xf numFmtId="0" fontId="32" fillId="5" borderId="15" xfId="0" applyFont="1" applyFill="1" applyBorder="1" applyAlignment="1">
      <alignment horizontal="left" vertical="top" wrapText="1"/>
    </xf>
    <xf numFmtId="0" fontId="19" fillId="0" borderId="0" xfId="0" applyFont="1" applyAlignment="1">
      <alignment horizontal="left" vertical="top"/>
    </xf>
    <xf numFmtId="0" fontId="29" fillId="0" borderId="1" xfId="0" applyFont="1" applyFill="1" applyBorder="1" applyAlignment="1">
      <alignment horizontal="left" vertical="top" wrapText="1"/>
    </xf>
    <xf numFmtId="0" fontId="25" fillId="0" borderId="0" xfId="0" applyFont="1" applyAlignment="1">
      <alignment horizontal="left" vertical="top"/>
    </xf>
    <xf numFmtId="0" fontId="25" fillId="0" borderId="0" xfId="0" applyFont="1" applyAlignment="1">
      <alignment horizontal="left" vertical="top"/>
    </xf>
    <xf numFmtId="0" fontId="45" fillId="16" borderId="1" xfId="0" applyFont="1" applyFill="1" applyBorder="1" applyAlignment="1">
      <alignment horizontal="right"/>
    </xf>
    <xf numFmtId="0" fontId="45" fillId="16" borderId="1" xfId="0" applyFont="1" applyFill="1" applyBorder="1" applyAlignment="1">
      <alignment horizontal="left"/>
    </xf>
    <xf numFmtId="173" fontId="45" fillId="16" borderId="1" xfId="15" quotePrefix="1" applyNumberFormat="1" applyFont="1" applyFill="1" applyBorder="1" applyAlignment="1">
      <alignment horizontal="center" wrapText="1"/>
    </xf>
    <xf numFmtId="1" fontId="46" fillId="0" borderId="1" xfId="0" quotePrefix="1" applyNumberFormat="1" applyFont="1" applyFill="1" applyBorder="1" applyAlignment="1">
      <alignment horizontal="right"/>
    </xf>
    <xf numFmtId="0" fontId="46" fillId="0" borderId="1" xfId="0" applyNumberFormat="1" applyFont="1" applyFill="1" applyBorder="1" applyAlignment="1">
      <alignment horizontal="left"/>
    </xf>
    <xf numFmtId="0" fontId="46" fillId="0" borderId="1" xfId="0" applyFont="1" applyFill="1" applyBorder="1" applyAlignment="1">
      <alignment horizontal="left"/>
    </xf>
    <xf numFmtId="0" fontId="46" fillId="0" borderId="1" xfId="0" applyNumberFormat="1" applyFont="1" applyFill="1" applyBorder="1" applyAlignment="1">
      <alignment horizontal="left" wrapText="1"/>
    </xf>
    <xf numFmtId="0" fontId="46" fillId="0" borderId="1" xfId="0" applyFont="1" applyFill="1" applyBorder="1"/>
    <xf numFmtId="173" fontId="46" fillId="0" borderId="1" xfId="15" applyNumberFormat="1" applyFont="1" applyFill="1" applyBorder="1"/>
    <xf numFmtId="0" fontId="46" fillId="0" borderId="1" xfId="0" applyNumberFormat="1" applyFont="1" applyFill="1" applyBorder="1" applyAlignment="1">
      <alignment horizontal="right"/>
    </xf>
    <xf numFmtId="1" fontId="46" fillId="0" borderId="1" xfId="0" applyNumberFormat="1" applyFont="1" applyFill="1" applyBorder="1" applyAlignment="1">
      <alignment horizontal="right"/>
    </xf>
    <xf numFmtId="0" fontId="46" fillId="0" borderId="1" xfId="0" applyFont="1" applyFill="1" applyBorder="1" applyAlignment="1">
      <alignment horizontal="left" wrapText="1"/>
    </xf>
    <xf numFmtId="173" fontId="46" fillId="0" borderId="1" xfId="15" applyNumberFormat="1" applyFont="1" applyFill="1" applyBorder="1" applyAlignment="1">
      <alignment horizontal="left"/>
    </xf>
    <xf numFmtId="173" fontId="47" fillId="0" borderId="1" xfId="15" applyNumberFormat="1" applyFont="1" applyFill="1" applyBorder="1" applyAlignment="1">
      <alignment horizontal="left"/>
    </xf>
    <xf numFmtId="0" fontId="46" fillId="0" borderId="1" xfId="0" applyFont="1" applyFill="1" applyBorder="1" applyAlignment="1">
      <alignment horizontal="right"/>
    </xf>
    <xf numFmtId="173" fontId="46" fillId="0" borderId="1" xfId="15" applyNumberFormat="1" applyFont="1" applyFill="1" applyBorder="1" applyAlignment="1">
      <alignment horizontal="right"/>
    </xf>
    <xf numFmtId="173" fontId="46" fillId="0" borderId="1" xfId="1" applyNumberFormat="1" applyFont="1" applyFill="1" applyBorder="1" applyAlignment="1">
      <alignment horizontal="left"/>
    </xf>
    <xf numFmtId="173" fontId="46" fillId="0" borderId="1" xfId="0" applyNumberFormat="1" applyFont="1" applyFill="1" applyBorder="1"/>
    <xf numFmtId="2" fontId="46" fillId="0" borderId="1" xfId="1" applyNumberFormat="1" applyFont="1" applyFill="1" applyBorder="1" applyAlignment="1">
      <alignment horizontal="right"/>
    </xf>
    <xf numFmtId="43" fontId="46" fillId="0" borderId="1" xfId="15" applyFont="1" applyFill="1" applyBorder="1"/>
    <xf numFmtId="173" fontId="46" fillId="0" borderId="1" xfId="15" applyNumberFormat="1" applyFont="1" applyFill="1" applyBorder="1" applyAlignment="1" applyProtection="1">
      <alignment horizontal="right"/>
    </xf>
    <xf numFmtId="0" fontId="46" fillId="5" borderId="1" xfId="0" applyFont="1" applyFill="1" applyBorder="1" applyAlignment="1">
      <alignment horizontal="right"/>
    </xf>
    <xf numFmtId="0" fontId="46" fillId="5" borderId="1" xfId="0" applyFont="1" applyFill="1" applyBorder="1"/>
    <xf numFmtId="0" fontId="46" fillId="5" borderId="1" xfId="0" applyFont="1" applyFill="1" applyBorder="1" applyAlignment="1">
      <alignment horizontal="left"/>
    </xf>
    <xf numFmtId="173" fontId="46" fillId="5" borderId="1" xfId="15" applyNumberFormat="1" applyFont="1" applyFill="1" applyBorder="1"/>
    <xf numFmtId="0" fontId="48" fillId="5" borderId="1" xfId="0" applyFont="1" applyFill="1" applyBorder="1"/>
    <xf numFmtId="0" fontId="46" fillId="0" borderId="1" xfId="16" quotePrefix="1" applyNumberFormat="1" applyFont="1" applyFill="1" applyBorder="1">
      <alignment horizontal="left" vertical="center" indent="1"/>
    </xf>
    <xf numFmtId="173" fontId="47" fillId="0" borderId="1" xfId="15" applyNumberFormat="1" applyFont="1" applyFill="1" applyBorder="1"/>
    <xf numFmtId="177" fontId="37" fillId="0" borderId="1" xfId="0" applyNumberFormat="1" applyFont="1" applyBorder="1"/>
    <xf numFmtId="177" fontId="35" fillId="0" borderId="1" xfId="0" applyNumberFormat="1" applyFont="1" applyBorder="1"/>
    <xf numFmtId="177" fontId="37" fillId="0" borderId="1" xfId="0" applyNumberFormat="1" applyFont="1" applyFill="1" applyBorder="1"/>
    <xf numFmtId="0" fontId="28" fillId="0" borderId="1" xfId="0" applyFont="1" applyFill="1" applyBorder="1" applyAlignment="1">
      <alignment horizontal="left" vertical="top"/>
    </xf>
    <xf numFmtId="177" fontId="35" fillId="0" borderId="1" xfId="0" applyNumberFormat="1" applyFont="1" applyFill="1" applyBorder="1"/>
    <xf numFmtId="0" fontId="28" fillId="0" borderId="1" xfId="0" applyFont="1" applyFill="1" applyBorder="1" applyAlignment="1">
      <alignment horizontal="left" vertical="top" wrapText="1"/>
    </xf>
    <xf numFmtId="0" fontId="19" fillId="3" borderId="2" xfId="0" applyFont="1" applyFill="1" applyBorder="1" applyAlignment="1">
      <alignment horizontal="left" vertical="top" wrapText="1"/>
    </xf>
    <xf numFmtId="0" fontId="19" fillId="3" borderId="1" xfId="0" applyFont="1" applyFill="1" applyBorder="1" applyAlignment="1">
      <alignment horizontal="left" vertical="top" wrapText="1"/>
    </xf>
    <xf numFmtId="0" fontId="19" fillId="3" borderId="1" xfId="0" applyFont="1" applyFill="1" applyBorder="1" applyAlignment="1">
      <alignment horizontal="left" vertical="top"/>
    </xf>
    <xf numFmtId="0" fontId="21" fillId="0" borderId="1" xfId="0" applyFont="1" applyFill="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Border="1" applyAlignment="1">
      <alignment horizontal="left" vertical="top"/>
    </xf>
    <xf numFmtId="0" fontId="19" fillId="0" borderId="1" xfId="0" applyFont="1" applyBorder="1" applyAlignment="1">
      <alignment horizontal="left" vertical="top" wrapText="1"/>
    </xf>
    <xf numFmtId="0" fontId="19" fillId="3" borderId="0" xfId="0" applyFont="1" applyFill="1" applyBorder="1" applyAlignment="1">
      <alignment horizontal="left" vertical="top" wrapText="1"/>
    </xf>
    <xf numFmtId="0" fontId="21" fillId="3" borderId="1" xfId="0" applyFont="1" applyFill="1" applyBorder="1" applyAlignment="1">
      <alignment horizontal="left" vertical="top" wrapText="1"/>
    </xf>
    <xf numFmtId="9" fontId="19" fillId="3" borderId="1" xfId="0" applyNumberFormat="1" applyFont="1" applyFill="1" applyBorder="1" applyAlignment="1">
      <alignment horizontal="left" vertical="top" wrapText="1"/>
    </xf>
    <xf numFmtId="0" fontId="19" fillId="0" borderId="1" xfId="0" applyFont="1" applyFill="1" applyBorder="1" applyAlignment="1">
      <alignment horizontal="left" vertical="top" wrapText="1"/>
    </xf>
    <xf numFmtId="0" fontId="19" fillId="3" borderId="1" xfId="0" applyFont="1" applyFill="1" applyBorder="1" applyAlignment="1">
      <alignment horizontal="left" vertical="top"/>
    </xf>
    <xf numFmtId="0" fontId="19" fillId="0" borderId="1" xfId="0" applyFont="1" applyFill="1" applyBorder="1" applyAlignment="1">
      <alignment horizontal="left" vertical="top" wrapText="1"/>
    </xf>
    <xf numFmtId="0" fontId="19" fillId="3" borderId="1" xfId="0" applyFont="1" applyFill="1" applyBorder="1" applyAlignment="1">
      <alignment horizontal="left" vertical="top" wrapText="1"/>
    </xf>
    <xf numFmtId="0" fontId="21" fillId="0" borderId="1" xfId="0" applyFont="1" applyFill="1" applyBorder="1" applyAlignment="1">
      <alignment horizontal="left" vertical="top" wrapText="1"/>
    </xf>
    <xf numFmtId="0" fontId="19" fillId="3" borderId="2" xfId="0" applyFont="1" applyFill="1" applyBorder="1" applyAlignment="1">
      <alignment horizontal="left" vertical="top" wrapText="1"/>
    </xf>
    <xf numFmtId="0" fontId="19" fillId="0" borderId="1" xfId="0" applyFont="1" applyFill="1" applyBorder="1" applyAlignment="1">
      <alignment horizontal="left" vertical="top"/>
    </xf>
    <xf numFmtId="0" fontId="19" fillId="0" borderId="1" xfId="0" applyFont="1" applyBorder="1" applyAlignment="1">
      <alignment horizontal="left" vertical="top" wrapText="1"/>
    </xf>
    <xf numFmtId="4" fontId="19" fillId="0" borderId="1" xfId="0" applyNumberFormat="1" applyFont="1" applyFill="1" applyBorder="1" applyAlignment="1">
      <alignment horizontal="left" vertical="top" wrapText="1"/>
    </xf>
    <xf numFmtId="0" fontId="19" fillId="0" borderId="1" xfId="0" applyFont="1" applyFill="1" applyBorder="1" applyAlignment="1">
      <alignment vertical="top" wrapText="1"/>
    </xf>
    <xf numFmtId="4" fontId="19" fillId="0" borderId="1" xfId="0" applyNumberFormat="1" applyFont="1" applyFill="1" applyBorder="1" applyAlignment="1">
      <alignment horizontal="left" vertical="top"/>
    </xf>
    <xf numFmtId="0" fontId="19" fillId="0" borderId="0" xfId="0" applyFont="1" applyAlignment="1">
      <alignment horizontal="left" vertical="top"/>
    </xf>
    <xf numFmtId="0" fontId="32" fillId="20" borderId="0" xfId="0" applyFont="1" applyFill="1"/>
    <xf numFmtId="0" fontId="19" fillId="0" borderId="0" xfId="0" applyFont="1" applyAlignment="1">
      <alignment horizontal="left" vertical="top"/>
    </xf>
    <xf numFmtId="17" fontId="49" fillId="2" borderId="1" xfId="0" applyNumberFormat="1" applyFont="1" applyFill="1" applyBorder="1" applyAlignment="1">
      <alignment horizontal="left" vertical="top"/>
    </xf>
    <xf numFmtId="0" fontId="50" fillId="2" borderId="1" xfId="0" applyFont="1" applyFill="1" applyBorder="1" applyAlignment="1">
      <alignment horizontal="left" vertical="top"/>
    </xf>
    <xf numFmtId="17" fontId="50" fillId="2" borderId="1" xfId="0" applyNumberFormat="1" applyFont="1" applyFill="1" applyBorder="1" applyAlignment="1">
      <alignment horizontal="left" vertical="top"/>
    </xf>
    <xf numFmtId="17" fontId="49" fillId="2" borderId="1" xfId="0" applyNumberFormat="1" applyFont="1" applyFill="1" applyBorder="1" applyAlignment="1">
      <alignment horizontal="center" vertical="center" wrapText="1"/>
    </xf>
    <xf numFmtId="0" fontId="51" fillId="3" borderId="1" xfId="0" applyFont="1" applyFill="1" applyBorder="1" applyAlignment="1">
      <alignment horizontal="left" vertical="top" wrapText="1"/>
    </xf>
    <xf numFmtId="0" fontId="52" fillId="3" borderId="1" xfId="0" applyFont="1" applyFill="1" applyBorder="1" applyAlignment="1">
      <alignment horizontal="left" vertical="top" wrapText="1"/>
    </xf>
    <xf numFmtId="0" fontId="52" fillId="3" borderId="2" xfId="0" applyFont="1" applyFill="1" applyBorder="1" applyAlignment="1">
      <alignment horizontal="left" vertical="top" wrapText="1"/>
    </xf>
    <xf numFmtId="0" fontId="52" fillId="3" borderId="1" xfId="0" applyFont="1" applyFill="1" applyBorder="1" applyAlignment="1">
      <alignment horizontal="left" vertical="top"/>
    </xf>
    <xf numFmtId="0" fontId="52" fillId="0" borderId="1" xfId="0" applyFont="1" applyFill="1" applyBorder="1" applyAlignment="1">
      <alignment horizontal="left" vertical="top"/>
    </xf>
    <xf numFmtId="0" fontId="19" fillId="0" borderId="0" xfId="0" applyFont="1" applyAlignment="1">
      <alignment horizontal="left" vertical="top"/>
    </xf>
    <xf numFmtId="17" fontId="19" fillId="19" borderId="1" xfId="0" applyNumberFormat="1" applyFont="1" applyFill="1" applyBorder="1" applyAlignment="1">
      <alignment horizontal="center" vertical="center" wrapText="1"/>
    </xf>
    <xf numFmtId="0" fontId="19" fillId="0" borderId="0" xfId="0" applyFont="1" applyAlignment="1">
      <alignment horizontal="left" vertical="top"/>
    </xf>
    <xf numFmtId="0" fontId="32" fillId="0" borderId="0" xfId="0" applyFont="1" applyFill="1" applyBorder="1" applyAlignment="1">
      <alignment horizontal="left" vertical="top" wrapText="1"/>
    </xf>
    <xf numFmtId="0" fontId="14" fillId="22" borderId="0" xfId="0" applyFont="1" applyFill="1"/>
    <xf numFmtId="0" fontId="32" fillId="5" borderId="0" xfId="0" applyFont="1" applyFill="1" applyBorder="1" applyAlignment="1">
      <alignment horizontal="left" vertical="top" wrapText="1"/>
    </xf>
    <xf numFmtId="0" fontId="24" fillId="0" borderId="0" xfId="0" applyFont="1" applyAlignment="1">
      <alignment horizontal="left" vertical="top"/>
    </xf>
    <xf numFmtId="0" fontId="19" fillId="0" borderId="0" xfId="0" applyFont="1" applyAlignment="1">
      <alignment horizontal="left" vertical="top"/>
    </xf>
    <xf numFmtId="0" fontId="16" fillId="0" borderId="0" xfId="0" applyFont="1" applyAlignment="1">
      <alignment horizontal="left" vertical="top"/>
    </xf>
    <xf numFmtId="0" fontId="19" fillId="3" borderId="0" xfId="0" applyFont="1" applyFill="1" applyAlignment="1">
      <alignment vertical="top"/>
    </xf>
    <xf numFmtId="0" fontId="19" fillId="3" borderId="0" xfId="0" applyFont="1" applyFill="1" applyAlignment="1">
      <alignment horizontal="left" vertical="top"/>
    </xf>
    <xf numFmtId="0" fontId="54" fillId="3" borderId="0" xfId="0" applyFont="1" applyFill="1"/>
    <xf numFmtId="0" fontId="24" fillId="3" borderId="0" xfId="0" applyFont="1" applyFill="1" applyAlignment="1">
      <alignment horizontal="left" vertical="top"/>
    </xf>
    <xf numFmtId="0" fontId="19" fillId="0" borderId="0" xfId="0" applyFont="1" applyAlignment="1">
      <alignment horizontal="center" vertical="top"/>
    </xf>
    <xf numFmtId="0" fontId="16" fillId="0" borderId="0" xfId="0" applyFont="1" applyFill="1" applyAlignment="1">
      <alignment horizontal="left" vertical="top"/>
    </xf>
    <xf numFmtId="0" fontId="16" fillId="3" borderId="0" xfId="0" applyFont="1" applyFill="1" applyAlignment="1">
      <alignment horizontal="left" vertical="top"/>
    </xf>
    <xf numFmtId="0" fontId="54" fillId="5" borderId="0" xfId="0" applyFont="1" applyFill="1"/>
    <xf numFmtId="0" fontId="19" fillId="0" borderId="0" xfId="0" applyFont="1" applyAlignment="1">
      <alignment horizontal="left" vertical="top"/>
    </xf>
    <xf numFmtId="17" fontId="19" fillId="2" borderId="1" xfId="0" applyNumberFormat="1" applyFont="1" applyFill="1" applyBorder="1" applyAlignment="1">
      <alignment horizontal="center" vertical="center"/>
    </xf>
    <xf numFmtId="0" fontId="20" fillId="2" borderId="1" xfId="0" applyFont="1" applyFill="1" applyBorder="1" applyAlignment="1">
      <alignment horizontal="center" vertical="center"/>
    </xf>
    <xf numFmtId="17" fontId="20" fillId="2" borderId="1" xfId="0" applyNumberFormat="1" applyFont="1" applyFill="1" applyBorder="1" applyAlignment="1">
      <alignment horizontal="center" vertical="center"/>
    </xf>
    <xf numFmtId="0" fontId="55" fillId="0" borderId="0" xfId="0" applyFont="1" applyFill="1"/>
    <xf numFmtId="0" fontId="55" fillId="5" borderId="0" xfId="0" applyFont="1" applyFill="1"/>
    <xf numFmtId="0" fontId="23" fillId="3" borderId="0" xfId="0" applyFont="1" applyFill="1"/>
    <xf numFmtId="0" fontId="23" fillId="5" borderId="0" xfId="0" applyFont="1" applyFill="1"/>
    <xf numFmtId="0" fontId="57" fillId="0" borderId="0" xfId="0" applyFont="1" applyFill="1"/>
    <xf numFmtId="0" fontId="57" fillId="5" borderId="0" xfId="0" applyFont="1" applyFill="1"/>
    <xf numFmtId="0" fontId="56" fillId="0" borderId="0" xfId="0" applyFont="1" applyFill="1"/>
    <xf numFmtId="0" fontId="56" fillId="0" borderId="0" xfId="0" applyFont="1"/>
    <xf numFmtId="0" fontId="19" fillId="0" borderId="0" xfId="0" applyFont="1" applyAlignment="1">
      <alignment horizontal="left" vertical="top"/>
    </xf>
    <xf numFmtId="0" fontId="16" fillId="0" borderId="0" xfId="0" applyFont="1" applyAlignment="1">
      <alignment horizontal="left" vertical="top"/>
    </xf>
    <xf numFmtId="0" fontId="19" fillId="3" borderId="0" xfId="0" applyFont="1" applyFill="1" applyAlignment="1">
      <alignment horizontal="left" vertical="top"/>
    </xf>
    <xf numFmtId="0" fontId="54" fillId="4" borderId="0" xfId="0" applyFont="1" applyFill="1"/>
    <xf numFmtId="17" fontId="19" fillId="4" borderId="1" xfId="0" applyNumberFormat="1" applyFont="1" applyFill="1" applyBorder="1" applyAlignment="1">
      <alignment horizontal="left" vertical="top"/>
    </xf>
    <xf numFmtId="0" fontId="20" fillId="4" borderId="1" xfId="0" applyFont="1" applyFill="1" applyBorder="1" applyAlignment="1">
      <alignment horizontal="left" vertical="top"/>
    </xf>
    <xf numFmtId="17" fontId="20" fillId="4" borderId="1" xfId="0" applyNumberFormat="1" applyFont="1" applyFill="1" applyBorder="1" applyAlignment="1">
      <alignment horizontal="left" vertical="top"/>
    </xf>
    <xf numFmtId="17" fontId="19" fillId="4" borderId="1" xfId="0" applyNumberFormat="1" applyFont="1" applyFill="1" applyBorder="1" applyAlignment="1">
      <alignment horizontal="center" vertical="center" wrapText="1"/>
    </xf>
    <xf numFmtId="0" fontId="25" fillId="0" borderId="0" xfId="0" applyFont="1" applyFill="1"/>
    <xf numFmtId="0" fontId="25" fillId="0" borderId="0" xfId="0" applyFont="1" applyBorder="1" applyAlignment="1">
      <alignment horizontal="left" vertical="top"/>
    </xf>
    <xf numFmtId="17" fontId="59" fillId="2" borderId="1" xfId="0" applyNumberFormat="1" applyFont="1" applyFill="1" applyBorder="1" applyAlignment="1">
      <alignment horizontal="center" vertical="center"/>
    </xf>
    <xf numFmtId="17" fontId="22" fillId="2" borderId="1" xfId="0" applyNumberFormat="1" applyFont="1" applyFill="1" applyBorder="1" applyAlignment="1">
      <alignment horizontal="center" vertical="center"/>
    </xf>
    <xf numFmtId="0" fontId="16" fillId="0" borderId="0" xfId="0" applyFont="1" applyBorder="1"/>
    <xf numFmtId="0" fontId="25" fillId="0" borderId="1" xfId="0" applyFont="1" applyFill="1" applyBorder="1" applyAlignment="1">
      <alignment horizontal="left" vertical="top" wrapText="1"/>
    </xf>
    <xf numFmtId="0" fontId="25" fillId="4" borderId="1" xfId="0" applyFont="1" applyFill="1" applyBorder="1" applyAlignment="1">
      <alignment horizontal="left" vertical="top" wrapText="1"/>
    </xf>
    <xf numFmtId="17" fontId="25" fillId="0" borderId="1" xfId="0" applyNumberFormat="1" applyFont="1" applyBorder="1" applyAlignment="1">
      <alignment horizontal="left" vertical="top" wrapText="1"/>
    </xf>
    <xf numFmtId="0" fontId="3" fillId="0" borderId="0" xfId="0" applyFont="1" applyAlignment="1">
      <alignment horizontal="center"/>
    </xf>
    <xf numFmtId="0" fontId="3" fillId="0" borderId="1" xfId="0" applyFont="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top"/>
    </xf>
    <xf numFmtId="0" fontId="3" fillId="9" borderId="1" xfId="0" applyFont="1" applyFill="1" applyBorder="1" applyAlignment="1">
      <alignment horizontal="left" vertical="top" wrapText="1"/>
    </xf>
    <xf numFmtId="0" fontId="3" fillId="15" borderId="1" xfId="0" applyFont="1" applyFill="1" applyBorder="1" applyAlignment="1">
      <alignment horizontal="left" vertical="top" wrapText="1"/>
    </xf>
    <xf numFmtId="0" fontId="3" fillId="10" borderId="1" xfId="0" applyFont="1" applyFill="1" applyBorder="1" applyAlignment="1">
      <alignment horizontal="left" vertical="top" wrapText="1"/>
    </xf>
    <xf numFmtId="0" fontId="3" fillId="14"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12" borderId="1" xfId="0" applyFont="1" applyFill="1" applyBorder="1" applyAlignment="1">
      <alignment horizontal="left" vertical="top" wrapText="1"/>
    </xf>
    <xf numFmtId="0" fontId="3" fillId="13" borderId="1" xfId="0" applyFont="1" applyFill="1" applyBorder="1" applyAlignment="1">
      <alignment horizontal="left" vertical="top" wrapText="1"/>
    </xf>
    <xf numFmtId="0" fontId="3" fillId="11" borderId="1" xfId="0" applyFont="1" applyFill="1" applyBorder="1" applyAlignment="1">
      <alignment horizontal="left" vertical="top" wrapText="1"/>
    </xf>
    <xf numFmtId="0" fontId="3" fillId="0" borderId="0" xfId="0" applyFont="1" applyAlignment="1">
      <alignment horizontal="center" vertical="center"/>
    </xf>
    <xf numFmtId="0" fontId="3" fillId="8" borderId="1" xfId="0" applyFont="1" applyFill="1" applyBorder="1" applyAlignment="1">
      <alignment horizontal="left" vertical="top" wrapText="1"/>
    </xf>
    <xf numFmtId="0" fontId="11" fillId="0" borderId="1" xfId="0" applyFont="1" applyBorder="1" applyAlignment="1">
      <alignment horizontal="center" vertical="top" wrapText="1"/>
    </xf>
    <xf numFmtId="0" fontId="11" fillId="0" borderId="1" xfId="0" applyFont="1" applyBorder="1" applyAlignment="1">
      <alignment horizontal="center" vertical="top"/>
    </xf>
    <xf numFmtId="0" fontId="2" fillId="0" borderId="1" xfId="0" applyFont="1" applyBorder="1" applyAlignment="1">
      <alignment horizontal="center" vertical="top"/>
    </xf>
    <xf numFmtId="0" fontId="35" fillId="0" borderId="0" xfId="0" applyFont="1" applyBorder="1" applyAlignment="1">
      <alignment horizontal="left" vertical="top"/>
    </xf>
    <xf numFmtId="0" fontId="26" fillId="0" borderId="0" xfId="0" applyFont="1" applyBorder="1" applyAlignment="1">
      <alignment horizontal="left" vertical="top"/>
    </xf>
    <xf numFmtId="0" fontId="25" fillId="0" borderId="0" xfId="0" applyNumberFormat="1" applyFont="1" applyAlignment="1">
      <alignment horizontal="left" vertical="top" wrapText="1"/>
    </xf>
    <xf numFmtId="0" fontId="19" fillId="0" borderId="0" xfId="0" applyFont="1" applyAlignment="1">
      <alignment horizontal="left" vertical="top"/>
    </xf>
    <xf numFmtId="0" fontId="19" fillId="2" borderId="1" xfId="0" applyFont="1" applyFill="1" applyBorder="1" applyAlignment="1">
      <alignment horizontal="center" vertical="center" textRotation="90" wrapText="1"/>
    </xf>
    <xf numFmtId="0" fontId="19" fillId="0" borderId="1" xfId="0" applyFont="1" applyFill="1" applyBorder="1" applyAlignment="1">
      <alignment horizontal="center" vertical="center" textRotation="90" wrapText="1"/>
    </xf>
    <xf numFmtId="0" fontId="19" fillId="2" borderId="2" xfId="0" applyFont="1" applyFill="1" applyBorder="1" applyAlignment="1">
      <alignment horizontal="center" vertical="center" textRotation="90" wrapText="1"/>
    </xf>
    <xf numFmtId="0" fontId="19" fillId="2" borderId="11" xfId="0" applyFont="1" applyFill="1" applyBorder="1" applyAlignment="1">
      <alignment horizontal="center" vertical="center" textRotation="90" wrapText="1"/>
    </xf>
    <xf numFmtId="0" fontId="19" fillId="2" borderId="12" xfId="0" applyFont="1" applyFill="1" applyBorder="1" applyAlignment="1">
      <alignment horizontal="center" vertical="center" textRotation="90" wrapText="1"/>
    </xf>
    <xf numFmtId="0" fontId="20" fillId="2" borderId="13"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19" fillId="2" borderId="1" xfId="0" applyFont="1" applyFill="1" applyBorder="1" applyAlignment="1">
      <alignment horizontal="left" vertical="top"/>
    </xf>
    <xf numFmtId="0" fontId="19" fillId="2" borderId="1" xfId="0" applyFont="1" applyFill="1" applyBorder="1" applyAlignment="1">
      <alignment horizontal="left" vertical="top"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17" fillId="2" borderId="4"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6" fillId="2" borderId="1" xfId="0" applyFont="1" applyFill="1" applyBorder="1" applyAlignment="1">
      <alignment horizontal="center" vertical="center" textRotation="90" wrapText="1"/>
    </xf>
    <xf numFmtId="0" fontId="16" fillId="2" borderId="1" xfId="0" applyFont="1" applyFill="1" applyBorder="1" applyAlignment="1">
      <alignment horizontal="center" vertical="center" wrapText="1"/>
    </xf>
    <xf numFmtId="0" fontId="16" fillId="0" borderId="0" xfId="0" applyFont="1" applyAlignment="1">
      <alignment horizontal="left" vertical="top"/>
    </xf>
    <xf numFmtId="0" fontId="16" fillId="4" borderId="1" xfId="0" applyFont="1" applyFill="1" applyBorder="1" applyAlignment="1">
      <alignment horizontal="center" vertical="center" wrapText="1"/>
    </xf>
    <xf numFmtId="0" fontId="16" fillId="0" borderId="1" xfId="0" applyFont="1" applyFill="1" applyBorder="1" applyAlignment="1" applyProtection="1">
      <alignment horizontal="left" vertical="top" wrapText="1"/>
    </xf>
    <xf numFmtId="0" fontId="16" fillId="4" borderId="1" xfId="0" applyFont="1" applyFill="1" applyBorder="1" applyAlignment="1" applyProtection="1">
      <alignment horizontal="center" vertical="center" wrapText="1"/>
    </xf>
    <xf numFmtId="0" fontId="16" fillId="0" borderId="1" xfId="0" applyFont="1" applyFill="1" applyBorder="1" applyAlignment="1" applyProtection="1">
      <alignment horizontal="left" vertical="top"/>
    </xf>
    <xf numFmtId="0" fontId="16" fillId="4" borderId="1" xfId="0" applyFont="1" applyFill="1" applyBorder="1" applyAlignment="1" applyProtection="1">
      <alignment horizontal="center" vertical="center"/>
    </xf>
    <xf numFmtId="0" fontId="16" fillId="0" borderId="1" xfId="0" applyFont="1" applyFill="1" applyBorder="1" applyAlignment="1" applyProtection="1">
      <alignment horizontal="center" vertical="top" wrapText="1"/>
    </xf>
    <xf numFmtId="0" fontId="16" fillId="4" borderId="1" xfId="0" applyFont="1" applyFill="1" applyBorder="1" applyAlignment="1">
      <alignment horizontal="center" vertical="center"/>
    </xf>
    <xf numFmtId="0" fontId="16" fillId="4" borderId="1" xfId="0" applyFont="1" applyFill="1" applyBorder="1" applyAlignment="1" applyProtection="1">
      <alignment horizontal="center" vertical="top" wrapText="1"/>
    </xf>
    <xf numFmtId="0" fontId="16" fillId="0" borderId="1" xfId="0" applyFont="1" applyFill="1" applyBorder="1" applyAlignment="1" applyProtection="1">
      <alignment vertical="top" wrapText="1"/>
    </xf>
    <xf numFmtId="0" fontId="19" fillId="2" borderId="13"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49" fillId="2" borderId="1" xfId="0" applyFont="1" applyFill="1" applyBorder="1" applyAlignment="1">
      <alignment horizontal="center" vertical="center" textRotation="90" wrapText="1"/>
    </xf>
    <xf numFmtId="0" fontId="49" fillId="0" borderId="1" xfId="0" applyFont="1" applyFill="1" applyBorder="1" applyAlignment="1">
      <alignment horizontal="center" vertical="center" textRotation="90" wrapText="1"/>
    </xf>
    <xf numFmtId="0" fontId="49" fillId="2" borderId="2" xfId="0" applyFont="1" applyFill="1" applyBorder="1" applyAlignment="1">
      <alignment horizontal="center" vertical="center" textRotation="90" wrapText="1"/>
    </xf>
    <xf numFmtId="0" fontId="49" fillId="2" borderId="11" xfId="0" applyFont="1" applyFill="1" applyBorder="1" applyAlignment="1">
      <alignment horizontal="center" vertical="center" textRotation="90" wrapText="1"/>
    </xf>
    <xf numFmtId="0" fontId="49" fillId="2" borderId="12" xfId="0" applyFont="1" applyFill="1" applyBorder="1" applyAlignment="1">
      <alignment horizontal="center" vertical="center" textRotation="90" wrapText="1"/>
    </xf>
    <xf numFmtId="0" fontId="51" fillId="5" borderId="1" xfId="0" applyFont="1" applyFill="1" applyBorder="1" applyAlignment="1">
      <alignment horizontal="left" vertical="top" wrapText="1"/>
    </xf>
    <xf numFmtId="0" fontId="51" fillId="0" borderId="1" xfId="0" applyFont="1" applyFill="1" applyBorder="1" applyAlignment="1">
      <alignment horizontal="left" vertical="top" wrapText="1"/>
    </xf>
    <xf numFmtId="0" fontId="49" fillId="2" borderId="1" xfId="0" applyFont="1" applyFill="1" applyBorder="1" applyAlignment="1">
      <alignment horizontal="left" vertical="top" wrapText="1"/>
    </xf>
    <xf numFmtId="0" fontId="51" fillId="18" borderId="1" xfId="0" applyFont="1" applyFill="1" applyBorder="1" applyAlignment="1">
      <alignment horizontal="left" vertical="top" wrapText="1"/>
    </xf>
    <xf numFmtId="0" fontId="51" fillId="3" borderId="1" xfId="0" applyFont="1" applyFill="1" applyBorder="1" applyAlignment="1">
      <alignment horizontal="left" vertical="top" wrapText="1"/>
    </xf>
    <xf numFmtId="0" fontId="52" fillId="3" borderId="2" xfId="0" applyFont="1" applyFill="1" applyBorder="1" applyAlignment="1">
      <alignment horizontal="left" vertical="top" wrapText="1"/>
    </xf>
    <xf numFmtId="0" fontId="52" fillId="3" borderId="12" xfId="0" applyFont="1" applyFill="1" applyBorder="1" applyAlignment="1">
      <alignment horizontal="left" vertical="top" wrapText="1"/>
    </xf>
    <xf numFmtId="169" fontId="51" fillId="3" borderId="1" xfId="0" applyNumberFormat="1" applyFont="1" applyFill="1" applyBorder="1" applyAlignment="1">
      <alignment horizontal="left" vertical="top" wrapText="1"/>
    </xf>
    <xf numFmtId="0" fontId="52" fillId="0" borderId="1" xfId="0" applyFont="1" applyFill="1" applyBorder="1" applyAlignment="1">
      <alignment horizontal="left" vertical="top" wrapText="1"/>
    </xf>
    <xf numFmtId="0" fontId="52" fillId="3" borderId="1" xfId="0" applyFont="1" applyFill="1" applyBorder="1" applyAlignment="1">
      <alignment horizontal="left" vertical="top" wrapText="1"/>
    </xf>
    <xf numFmtId="0" fontId="52" fillId="0" borderId="2" xfId="0" applyFont="1" applyFill="1" applyBorder="1" applyAlignment="1">
      <alignment horizontal="left" vertical="top" wrapText="1"/>
    </xf>
    <xf numFmtId="0" fontId="52" fillId="0" borderId="12" xfId="0" applyFont="1" applyFill="1" applyBorder="1" applyAlignment="1">
      <alignment horizontal="left" vertical="top" wrapText="1"/>
    </xf>
    <xf numFmtId="0" fontId="49" fillId="0" borderId="2" xfId="0" applyFont="1" applyFill="1" applyBorder="1" applyAlignment="1">
      <alignment horizontal="left" vertical="top" wrapText="1"/>
    </xf>
    <xf numFmtId="0" fontId="49" fillId="0" borderId="12" xfId="0" applyFont="1" applyFill="1" applyBorder="1" applyAlignment="1">
      <alignment horizontal="left" vertical="top" wrapText="1"/>
    </xf>
    <xf numFmtId="0" fontId="52" fillId="5" borderId="2" xfId="0" applyFont="1" applyFill="1" applyBorder="1" applyAlignment="1">
      <alignment horizontal="left" vertical="top" wrapText="1"/>
    </xf>
    <xf numFmtId="0" fontId="52" fillId="5" borderId="12" xfId="0" applyFont="1" applyFill="1" applyBorder="1" applyAlignment="1">
      <alignment horizontal="left" vertical="top" wrapText="1"/>
    </xf>
    <xf numFmtId="0" fontId="52" fillId="18" borderId="2" xfId="0" applyFont="1" applyFill="1" applyBorder="1" applyAlignment="1">
      <alignment horizontal="left" vertical="top" wrapText="1"/>
    </xf>
    <xf numFmtId="0" fontId="52" fillId="18" borderId="12" xfId="0" applyFont="1" applyFill="1" applyBorder="1" applyAlignment="1">
      <alignment horizontal="left" vertical="top" wrapText="1"/>
    </xf>
    <xf numFmtId="0" fontId="19" fillId="4" borderId="4"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3" borderId="0" xfId="0" applyFont="1" applyFill="1" applyAlignment="1">
      <alignment horizontal="left" vertical="top"/>
    </xf>
    <xf numFmtId="0" fontId="24" fillId="3" borderId="0" xfId="0" applyFont="1" applyFill="1" applyAlignment="1">
      <alignment horizontal="left" vertical="top"/>
    </xf>
    <xf numFmtId="0" fontId="19" fillId="4" borderId="1" xfId="0" applyFont="1" applyFill="1" applyBorder="1" applyAlignment="1">
      <alignment horizontal="center" vertical="center" textRotation="90" wrapText="1"/>
    </xf>
    <xf numFmtId="0" fontId="19" fillId="4" borderId="2" xfId="0" applyFont="1" applyFill="1" applyBorder="1" applyAlignment="1">
      <alignment horizontal="center" vertical="center" textRotation="90" wrapText="1"/>
    </xf>
    <xf numFmtId="0" fontId="19" fillId="4" borderId="11" xfId="0" applyFont="1" applyFill="1" applyBorder="1" applyAlignment="1">
      <alignment horizontal="center" vertical="center" textRotation="90" wrapText="1"/>
    </xf>
    <xf numFmtId="0" fontId="19" fillId="4" borderId="12" xfId="0" applyFont="1" applyFill="1" applyBorder="1" applyAlignment="1">
      <alignment horizontal="center" vertical="center" textRotation="90" wrapText="1"/>
    </xf>
    <xf numFmtId="0" fontId="19" fillId="4" borderId="1" xfId="0" applyFont="1" applyFill="1" applyBorder="1" applyAlignment="1">
      <alignment horizontal="left" vertical="top" wrapText="1"/>
    </xf>
    <xf numFmtId="0" fontId="19" fillId="3" borderId="0" xfId="0" applyFont="1" applyFill="1" applyBorder="1" applyAlignment="1">
      <alignment horizontal="left" vertical="top" wrapText="1"/>
    </xf>
    <xf numFmtId="0" fontId="19" fillId="2" borderId="4"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32" fillId="0" borderId="0" xfId="0" applyFont="1" applyFill="1" applyBorder="1" applyAlignment="1">
      <alignment horizontal="left" vertical="top" wrapText="1"/>
    </xf>
    <xf numFmtId="0" fontId="21" fillId="3" borderId="0" xfId="0" applyFont="1" applyFill="1" applyBorder="1" applyAlignment="1">
      <alignment horizontal="left" vertical="top" wrapText="1"/>
    </xf>
    <xf numFmtId="0" fontId="24" fillId="0" borderId="0" xfId="0" applyFont="1" applyAlignment="1">
      <alignment horizontal="left" vertical="top"/>
    </xf>
    <xf numFmtId="0" fontId="19" fillId="2" borderId="1" xfId="0" applyFont="1" applyFill="1" applyBorder="1" applyAlignment="1">
      <alignment horizontal="center" vertical="center" wrapText="1"/>
    </xf>
    <xf numFmtId="0" fontId="25" fillId="0" borderId="13" xfId="0" applyFont="1" applyBorder="1" applyAlignment="1">
      <alignment horizontal="left" vertical="top"/>
    </xf>
    <xf numFmtId="0" fontId="25" fillId="0" borderId="19" xfId="0" applyFont="1" applyBorder="1" applyAlignment="1">
      <alignment horizontal="left" vertical="top"/>
    </xf>
    <xf numFmtId="0" fontId="25" fillId="0" borderId="15" xfId="0" applyFont="1" applyBorder="1" applyAlignment="1">
      <alignment horizontal="left" vertical="top"/>
    </xf>
    <xf numFmtId="0" fontId="25" fillId="4" borderId="19" xfId="0" applyFont="1" applyFill="1" applyBorder="1" applyAlignment="1">
      <alignment horizontal="left" vertical="top" wrapText="1"/>
    </xf>
    <xf numFmtId="0" fontId="25" fillId="4" borderId="15" xfId="0" applyFont="1" applyFill="1" applyBorder="1" applyAlignment="1">
      <alignment horizontal="left" vertical="top" wrapText="1"/>
    </xf>
    <xf numFmtId="0" fontId="32" fillId="4" borderId="19" xfId="0" applyFont="1" applyFill="1" applyBorder="1" applyAlignment="1">
      <alignment horizontal="left" vertical="top" wrapText="1"/>
    </xf>
    <xf numFmtId="0" fontId="32" fillId="4" borderId="15" xfId="0" applyFont="1" applyFill="1" applyBorder="1" applyAlignment="1">
      <alignment horizontal="left" vertical="top" wrapText="1"/>
    </xf>
    <xf numFmtId="0" fontId="25" fillId="4" borderId="2" xfId="0" applyFont="1" applyFill="1" applyBorder="1" applyAlignment="1">
      <alignment horizontal="center" vertical="center" textRotation="90" wrapText="1"/>
    </xf>
    <xf numFmtId="0" fontId="25" fillId="4" borderId="11" xfId="0" applyFont="1" applyFill="1" applyBorder="1" applyAlignment="1">
      <alignment horizontal="center" vertical="center" textRotation="90" wrapText="1"/>
    </xf>
    <xf numFmtId="0" fontId="25" fillId="4" borderId="12" xfId="0" applyFont="1" applyFill="1" applyBorder="1" applyAlignment="1">
      <alignment horizontal="center" vertical="center" textRotation="90" wrapText="1"/>
    </xf>
    <xf numFmtId="0" fontId="25" fillId="4" borderId="1" xfId="0" applyFont="1" applyFill="1" applyBorder="1" applyAlignment="1">
      <alignment horizontal="center" vertical="center" textRotation="90" wrapText="1"/>
    </xf>
    <xf numFmtId="0" fontId="25" fillId="4" borderId="1" xfId="0" applyFont="1" applyFill="1" applyBorder="1" applyAlignment="1">
      <alignment horizontal="left" vertical="top" wrapText="1"/>
    </xf>
    <xf numFmtId="0" fontId="25" fillId="0" borderId="1" xfId="0" applyFont="1" applyBorder="1" applyAlignment="1">
      <alignment horizontal="left" vertical="top"/>
    </xf>
    <xf numFmtId="0" fontId="25" fillId="2" borderId="1" xfId="0" applyFont="1" applyFill="1" applyBorder="1" applyAlignment="1">
      <alignment horizontal="center" vertical="center" textRotation="90" wrapText="1"/>
    </xf>
    <xf numFmtId="0" fontId="25" fillId="0" borderId="1" xfId="0" applyFont="1" applyFill="1" applyBorder="1" applyAlignment="1">
      <alignment horizontal="center" vertical="center" textRotation="90" wrapText="1"/>
    </xf>
    <xf numFmtId="0" fontId="19" fillId="2" borderId="13" xfId="0" applyFont="1" applyFill="1" applyBorder="1" applyAlignment="1">
      <alignment horizontal="left" vertical="top"/>
    </xf>
    <xf numFmtId="0" fontId="19" fillId="2" borderId="19" xfId="0" applyFont="1" applyFill="1" applyBorder="1" applyAlignment="1">
      <alignment horizontal="left" vertical="top"/>
    </xf>
    <xf numFmtId="0" fontId="19" fillId="2" borderId="15" xfId="0" applyFont="1" applyFill="1" applyBorder="1" applyAlignment="1">
      <alignment horizontal="left" vertical="top"/>
    </xf>
    <xf numFmtId="0" fontId="19" fillId="2" borderId="13" xfId="0" applyFont="1" applyFill="1" applyBorder="1" applyAlignment="1">
      <alignment horizontal="left" vertical="top" wrapText="1"/>
    </xf>
    <xf numFmtId="0" fontId="19" fillId="2" borderId="19" xfId="0" applyFont="1" applyFill="1" applyBorder="1" applyAlignment="1">
      <alignment horizontal="left" vertical="top" wrapText="1"/>
    </xf>
    <xf numFmtId="0" fontId="19" fillId="2" borderId="15" xfId="0" applyFont="1" applyFill="1" applyBorder="1" applyAlignment="1">
      <alignment horizontal="left" vertical="top" wrapText="1"/>
    </xf>
    <xf numFmtId="0" fontId="25" fillId="0" borderId="0" xfId="0" applyFont="1" applyAlignment="1">
      <alignment horizontal="left" vertical="top"/>
    </xf>
    <xf numFmtId="0" fontId="21" fillId="0" borderId="0" xfId="0" applyFont="1" applyFill="1" applyBorder="1" applyAlignment="1">
      <alignment horizontal="left" vertical="top" wrapText="1"/>
    </xf>
    <xf numFmtId="0" fontId="60" fillId="0" borderId="1" xfId="0" applyFont="1" applyFill="1" applyBorder="1" applyAlignment="1">
      <alignment horizontal="left" vertical="top" wrapText="1"/>
    </xf>
    <xf numFmtId="0" fontId="60" fillId="0" borderId="1" xfId="0" applyFont="1" applyFill="1" applyBorder="1" applyAlignment="1">
      <alignment vertical="top" wrapText="1"/>
    </xf>
    <xf numFmtId="0" fontId="60" fillId="0" borderId="1" xfId="0" applyFont="1" applyFill="1" applyBorder="1" applyAlignment="1" applyProtection="1">
      <alignment horizontal="left" vertical="top" wrapText="1"/>
      <protection locked="0"/>
    </xf>
    <xf numFmtId="9" fontId="61" fillId="0" borderId="1" xfId="0" applyNumberFormat="1" applyFont="1" applyFill="1" applyBorder="1" applyAlignment="1">
      <alignment horizontal="left" vertical="top" wrapText="1"/>
    </xf>
    <xf numFmtId="9" fontId="61" fillId="3" borderId="1" xfId="0" applyNumberFormat="1" applyFont="1" applyFill="1" applyBorder="1" applyAlignment="1">
      <alignment horizontal="left" vertical="top" wrapText="1"/>
    </xf>
    <xf numFmtId="0" fontId="60" fillId="3" borderId="1" xfId="0" applyFont="1" applyFill="1" applyBorder="1" applyAlignment="1">
      <alignment horizontal="left" vertical="top" wrapText="1"/>
    </xf>
    <xf numFmtId="0" fontId="60" fillId="3" borderId="1" xfId="0" applyFont="1" applyFill="1" applyBorder="1" applyAlignment="1">
      <alignment vertical="top" wrapText="1"/>
    </xf>
    <xf numFmtId="0" fontId="61" fillId="0" borderId="1" xfId="0" applyFont="1" applyFill="1" applyBorder="1" applyAlignment="1">
      <alignment horizontal="left" vertical="top" wrapText="1"/>
    </xf>
    <xf numFmtId="0" fontId="60" fillId="0" borderId="1" xfId="0" applyFont="1" applyFill="1" applyBorder="1" applyAlignment="1">
      <alignment horizontal="left" vertical="top" wrapText="1"/>
    </xf>
    <xf numFmtId="0" fontId="61" fillId="0" borderId="1" xfId="0" applyFont="1" applyFill="1" applyBorder="1" applyAlignment="1">
      <alignment horizontal="left" vertical="top" wrapText="1"/>
    </xf>
    <xf numFmtId="0" fontId="60" fillId="0" borderId="2" xfId="0" applyFont="1" applyFill="1" applyBorder="1" applyAlignment="1">
      <alignment horizontal="left" vertical="top" wrapText="1"/>
    </xf>
    <xf numFmtId="0" fontId="62" fillId="0" borderId="1" xfId="0" applyFont="1" applyFill="1" applyBorder="1" applyAlignment="1">
      <alignment horizontal="left" vertical="top" wrapText="1"/>
    </xf>
    <xf numFmtId="0" fontId="60" fillId="0" borderId="2" xfId="0" applyFont="1" applyFill="1" applyBorder="1" applyAlignment="1">
      <alignment horizontal="left" vertical="top" wrapText="1"/>
    </xf>
    <xf numFmtId="0" fontId="63" fillId="0" borderId="1" xfId="0" applyFont="1" applyFill="1" applyBorder="1" applyAlignment="1">
      <alignment horizontal="left" vertical="top" wrapText="1"/>
    </xf>
    <xf numFmtId="0" fontId="60" fillId="0" borderId="12" xfId="0" applyFont="1" applyFill="1" applyBorder="1" applyAlignment="1">
      <alignment horizontal="left" vertical="top" wrapText="1"/>
    </xf>
    <xf numFmtId="0" fontId="60" fillId="0" borderId="12" xfId="0" applyFont="1" applyFill="1" applyBorder="1" applyAlignment="1">
      <alignment horizontal="left" vertical="top" wrapText="1"/>
    </xf>
    <xf numFmtId="0" fontId="60" fillId="0" borderId="1" xfId="0" applyFont="1" applyFill="1" applyBorder="1" applyAlignment="1">
      <alignment vertical="top"/>
    </xf>
    <xf numFmtId="0" fontId="64" fillId="0" borderId="1" xfId="0" applyFont="1" applyFill="1" applyBorder="1"/>
    <xf numFmtId="0" fontId="60" fillId="5" borderId="1" xfId="0" applyFont="1" applyFill="1" applyBorder="1" applyAlignment="1">
      <alignment vertical="top"/>
    </xf>
    <xf numFmtId="0" fontId="61" fillId="0" borderId="2" xfId="0" applyFont="1" applyFill="1" applyBorder="1" applyAlignment="1">
      <alignment horizontal="left" vertical="top" wrapText="1"/>
    </xf>
    <xf numFmtId="0" fontId="62" fillId="0" borderId="2" xfId="0" applyFont="1" applyFill="1" applyBorder="1" applyAlignment="1">
      <alignment horizontal="left" vertical="top" wrapText="1"/>
    </xf>
    <xf numFmtId="0" fontId="62" fillId="3" borderId="2" xfId="0" applyFont="1" applyFill="1" applyBorder="1" applyAlignment="1">
      <alignment vertical="top" wrapText="1"/>
    </xf>
    <xf numFmtId="0" fontId="61" fillId="0" borderId="12" xfId="0" applyFont="1" applyFill="1" applyBorder="1" applyAlignment="1">
      <alignment horizontal="left" vertical="top" wrapText="1"/>
    </xf>
    <xf numFmtId="0" fontId="63" fillId="3" borderId="1" xfId="0" applyFont="1" applyFill="1" applyBorder="1" applyAlignment="1">
      <alignment horizontal="left" vertical="top" wrapText="1"/>
    </xf>
    <xf numFmtId="0" fontId="63" fillId="0" borderId="1" xfId="0" applyFont="1" applyFill="1" applyBorder="1" applyAlignment="1">
      <alignment vertical="top" wrapText="1"/>
    </xf>
    <xf numFmtId="0" fontId="60" fillId="0" borderId="1" xfId="0" applyFont="1" applyFill="1" applyBorder="1" applyAlignment="1">
      <alignment horizontal="left" vertical="top"/>
    </xf>
    <xf numFmtId="0" fontId="63" fillId="0" borderId="1" xfId="0" applyFont="1" applyFill="1" applyBorder="1" applyAlignment="1">
      <alignment horizontal="left" vertical="top"/>
    </xf>
    <xf numFmtId="0" fontId="63" fillId="0" borderId="2" xfId="0" applyFont="1" applyFill="1" applyBorder="1" applyAlignment="1">
      <alignment horizontal="left" vertical="top" wrapText="1"/>
    </xf>
    <xf numFmtId="0" fontId="60" fillId="3" borderId="1" xfId="0" applyFont="1" applyFill="1" applyBorder="1" applyAlignment="1">
      <alignment horizontal="left" vertical="top"/>
    </xf>
    <xf numFmtId="0" fontId="60" fillId="3" borderId="1" xfId="0" applyFont="1" applyFill="1" applyBorder="1" applyAlignment="1">
      <alignment horizontal="left" vertical="top" wrapText="1"/>
    </xf>
    <xf numFmtId="0" fontId="61" fillId="3" borderId="1" xfId="0" applyFont="1" applyFill="1" applyBorder="1" applyAlignment="1">
      <alignment horizontal="left" vertical="top" wrapText="1"/>
    </xf>
    <xf numFmtId="0" fontId="61" fillId="3" borderId="1" xfId="0" applyFont="1" applyFill="1" applyBorder="1" applyAlignment="1">
      <alignment horizontal="left" vertical="top" wrapText="1"/>
    </xf>
    <xf numFmtId="0" fontId="63" fillId="3" borderId="1" xfId="0" applyFont="1" applyFill="1" applyBorder="1" applyAlignment="1">
      <alignment horizontal="left" vertical="top"/>
    </xf>
    <xf numFmtId="0" fontId="60" fillId="3" borderId="1" xfId="0" applyFont="1" applyFill="1" applyBorder="1" applyAlignment="1" applyProtection="1">
      <alignment horizontal="left" vertical="top" wrapText="1"/>
    </xf>
    <xf numFmtId="0" fontId="60" fillId="3" borderId="1" xfId="0" applyFont="1" applyFill="1" applyBorder="1" applyAlignment="1">
      <alignment horizontal="left" vertical="top"/>
    </xf>
    <xf numFmtId="0" fontId="62" fillId="0" borderId="1" xfId="0" applyFont="1" applyFill="1" applyBorder="1" applyAlignment="1">
      <alignment horizontal="left" vertical="top" wrapText="1"/>
    </xf>
    <xf numFmtId="169" fontId="62" fillId="3" borderId="1" xfId="0" applyNumberFormat="1" applyFont="1" applyFill="1" applyBorder="1" applyAlignment="1">
      <alignment horizontal="left" vertical="top" wrapText="1"/>
    </xf>
    <xf numFmtId="0" fontId="62" fillId="3" borderId="1" xfId="0" applyFont="1" applyFill="1" applyBorder="1" applyAlignment="1">
      <alignment horizontal="left" vertical="top" wrapText="1"/>
    </xf>
    <xf numFmtId="0" fontId="62" fillId="3" borderId="1" xfId="0" applyFont="1" applyFill="1" applyBorder="1" applyAlignment="1">
      <alignment horizontal="left" vertical="top" wrapText="1"/>
    </xf>
    <xf numFmtId="0" fontId="62" fillId="3" borderId="1" xfId="0" applyNumberFormat="1" applyFont="1" applyFill="1" applyBorder="1" applyAlignment="1">
      <alignment horizontal="left" vertical="top" wrapText="1"/>
    </xf>
    <xf numFmtId="164" fontId="63" fillId="3" borderId="1" xfId="0" applyNumberFormat="1" applyFont="1" applyFill="1" applyBorder="1" applyAlignment="1">
      <alignment horizontal="left" vertical="top" wrapText="1"/>
    </xf>
    <xf numFmtId="37" fontId="62" fillId="3" borderId="1" xfId="0" applyNumberFormat="1" applyFont="1" applyFill="1" applyBorder="1" applyAlignment="1">
      <alignment horizontal="left" vertical="top" wrapText="1"/>
    </xf>
    <xf numFmtId="0" fontId="62" fillId="3" borderId="1" xfId="0" applyFont="1" applyFill="1" applyBorder="1" applyAlignment="1">
      <alignment vertical="top" wrapText="1"/>
    </xf>
    <xf numFmtId="174" fontId="62" fillId="0" borderId="1" xfId="0" applyNumberFormat="1" applyFont="1" applyFill="1" applyBorder="1" applyAlignment="1">
      <alignment horizontal="left" vertical="top" wrapText="1"/>
    </xf>
    <xf numFmtId="169" fontId="62" fillId="3" borderId="1" xfId="0" applyNumberFormat="1" applyFont="1" applyFill="1" applyBorder="1" applyAlignment="1">
      <alignment horizontal="left" vertical="top" wrapText="1"/>
    </xf>
    <xf numFmtId="178" fontId="63" fillId="0" borderId="1" xfId="0" applyNumberFormat="1" applyFont="1" applyFill="1" applyBorder="1" applyAlignment="1">
      <alignment horizontal="left" vertical="top" wrapText="1"/>
    </xf>
    <xf numFmtId="0" fontId="63" fillId="0" borderId="1" xfId="0" applyFont="1" applyFill="1" applyBorder="1"/>
    <xf numFmtId="178" fontId="63" fillId="3" borderId="1" xfId="0" applyNumberFormat="1" applyFont="1" applyFill="1" applyBorder="1" applyAlignment="1">
      <alignment horizontal="left" vertical="top" wrapText="1"/>
    </xf>
    <xf numFmtId="0" fontId="63" fillId="0" borderId="1" xfId="0" applyFont="1" applyFill="1" applyBorder="1" applyAlignment="1">
      <alignment vertical="top"/>
    </xf>
    <xf numFmtId="3" fontId="62" fillId="3" borderId="1" xfId="0" applyNumberFormat="1" applyFont="1" applyFill="1" applyBorder="1" applyAlignment="1">
      <alignment horizontal="left" vertical="top"/>
    </xf>
    <xf numFmtId="0" fontId="61" fillId="21" borderId="1" xfId="0" applyFont="1" applyFill="1" applyBorder="1" applyAlignment="1">
      <alignment horizontal="left" vertical="top" wrapText="1"/>
    </xf>
    <xf numFmtId="0" fontId="61" fillId="0" borderId="1" xfId="0" applyFont="1" applyFill="1" applyBorder="1" applyAlignment="1">
      <alignment horizontal="left" vertical="top"/>
    </xf>
    <xf numFmtId="164" fontId="62" fillId="0" borderId="1" xfId="0" applyNumberFormat="1" applyFont="1" applyFill="1" applyBorder="1" applyAlignment="1">
      <alignment horizontal="left" vertical="top" wrapText="1"/>
    </xf>
    <xf numFmtId="171" fontId="62" fillId="0" borderId="1" xfId="0" applyNumberFormat="1" applyFont="1" applyFill="1" applyBorder="1" applyAlignment="1">
      <alignment horizontal="left" vertical="top" wrapText="1"/>
    </xf>
    <xf numFmtId="168" fontId="62" fillId="0" borderId="1" xfId="0" applyNumberFormat="1" applyFont="1" applyFill="1" applyBorder="1" applyAlignment="1">
      <alignment horizontal="left" vertical="top" wrapText="1"/>
    </xf>
    <xf numFmtId="0" fontId="63" fillId="0" borderId="1" xfId="0" applyFont="1" applyFill="1" applyBorder="1" applyAlignment="1">
      <alignment horizontal="left" vertical="top" wrapText="1"/>
    </xf>
    <xf numFmtId="175" fontId="62" fillId="0" borderId="1" xfId="0" applyNumberFormat="1" applyFont="1" applyFill="1" applyBorder="1" applyAlignment="1">
      <alignment horizontal="left" vertical="top" wrapText="1"/>
    </xf>
    <xf numFmtId="0" fontId="62" fillId="0" borderId="1" xfId="0" applyFont="1" applyFill="1" applyBorder="1" applyAlignment="1">
      <alignment horizontal="left" vertical="top"/>
    </xf>
    <xf numFmtId="171" fontId="62" fillId="0" borderId="1" xfId="0" applyNumberFormat="1" applyFont="1" applyFill="1" applyBorder="1" applyAlignment="1">
      <alignment horizontal="left" vertical="top"/>
    </xf>
    <xf numFmtId="176" fontId="62" fillId="0" borderId="1" xfId="0" applyNumberFormat="1" applyFont="1" applyFill="1" applyBorder="1" applyAlignment="1">
      <alignment horizontal="left" vertical="top" wrapText="1"/>
    </xf>
    <xf numFmtId="175" fontId="63" fillId="0" borderId="1" xfId="0" applyNumberFormat="1" applyFont="1" applyFill="1" applyBorder="1" applyAlignment="1">
      <alignment horizontal="left" vertical="top" wrapText="1"/>
    </xf>
    <xf numFmtId="168" fontId="63" fillId="0" borderId="1" xfId="0" applyNumberFormat="1" applyFont="1" applyFill="1" applyBorder="1" applyAlignment="1">
      <alignment horizontal="left" vertical="top" wrapText="1"/>
    </xf>
    <xf numFmtId="171" fontId="63" fillId="0" borderId="1" xfId="0" applyNumberFormat="1" applyFont="1" applyFill="1" applyBorder="1" applyAlignment="1">
      <alignment horizontal="left" vertical="top"/>
    </xf>
    <xf numFmtId="171" fontId="63" fillId="0" borderId="1" xfId="0" applyNumberFormat="1" applyFont="1" applyFill="1" applyBorder="1" applyAlignment="1">
      <alignment horizontal="left" vertical="top" wrapText="1"/>
    </xf>
    <xf numFmtId="176" fontId="63" fillId="0" borderId="1" xfId="0" applyNumberFormat="1" applyFont="1" applyFill="1" applyBorder="1" applyAlignment="1">
      <alignment horizontal="left" vertical="top" wrapText="1"/>
    </xf>
    <xf numFmtId="176" fontId="63" fillId="3" borderId="1" xfId="0" applyNumberFormat="1" applyFont="1" applyFill="1" applyBorder="1" applyAlignment="1">
      <alignment horizontal="left" vertical="top" wrapText="1"/>
    </xf>
    <xf numFmtId="171" fontId="63" fillId="3" borderId="1" xfId="0" applyNumberFormat="1" applyFont="1" applyFill="1" applyBorder="1" applyAlignment="1">
      <alignment horizontal="left" vertical="top"/>
    </xf>
    <xf numFmtId="3" fontId="63" fillId="0" borderId="1" xfId="0" applyNumberFormat="1" applyFont="1" applyFill="1" applyBorder="1" applyAlignment="1">
      <alignment horizontal="left" vertical="top" wrapText="1"/>
    </xf>
    <xf numFmtId="165" fontId="63" fillId="0" borderId="1" xfId="0" applyNumberFormat="1" applyFont="1" applyFill="1" applyBorder="1" applyAlignment="1">
      <alignment horizontal="left" vertical="top" readingOrder="1"/>
    </xf>
    <xf numFmtId="0" fontId="66" fillId="0" borderId="1" xfId="0" applyFont="1" applyFill="1" applyBorder="1" applyAlignment="1">
      <alignment horizontal="left" vertical="top" wrapText="1"/>
    </xf>
    <xf numFmtId="165" fontId="63" fillId="0" borderId="1" xfId="0" applyNumberFormat="1" applyFont="1" applyFill="1" applyBorder="1" applyAlignment="1">
      <alignment horizontal="left" vertical="top"/>
    </xf>
    <xf numFmtId="0" fontId="60" fillId="0" borderId="1" xfId="0" applyFont="1" applyFill="1" applyBorder="1" applyAlignment="1">
      <alignment horizontal="center" vertical="top" wrapText="1"/>
    </xf>
    <xf numFmtId="172" fontId="60" fillId="0" borderId="1" xfId="0" applyNumberFormat="1" applyFont="1" applyFill="1" applyBorder="1" applyAlignment="1">
      <alignment horizontal="left" vertical="top" wrapText="1"/>
    </xf>
    <xf numFmtId="170" fontId="60" fillId="0" borderId="1" xfId="0" applyNumberFormat="1" applyFont="1" applyFill="1" applyBorder="1" applyAlignment="1">
      <alignment horizontal="left" vertical="top" wrapText="1"/>
    </xf>
    <xf numFmtId="16" fontId="60" fillId="0" borderId="1" xfId="0" applyNumberFormat="1" applyFont="1" applyFill="1" applyBorder="1" applyAlignment="1">
      <alignment horizontal="left" vertical="top" wrapText="1"/>
    </xf>
    <xf numFmtId="170" fontId="61" fillId="3" borderId="1" xfId="0" applyNumberFormat="1" applyFont="1" applyFill="1" applyBorder="1" applyAlignment="1">
      <alignment horizontal="left" vertical="top" wrapText="1"/>
    </xf>
    <xf numFmtId="0" fontId="22" fillId="2" borderId="1" xfId="0" applyFont="1" applyFill="1" applyBorder="1" applyAlignment="1">
      <alignment horizontal="center" vertical="center" textRotation="90" wrapText="1"/>
    </xf>
    <xf numFmtId="0" fontId="22" fillId="2" borderId="2" xfId="0" applyFont="1" applyFill="1" applyBorder="1" applyAlignment="1">
      <alignment horizontal="center" vertical="center" textRotation="90" wrapText="1"/>
    </xf>
    <xf numFmtId="0" fontId="22" fillId="2" borderId="1" xfId="0" applyFont="1" applyFill="1" applyBorder="1" applyAlignment="1">
      <alignment horizontal="left" vertical="top" wrapText="1"/>
    </xf>
    <xf numFmtId="0" fontId="22" fillId="2" borderId="4"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1" xfId="0" applyFont="1" applyFill="1" applyBorder="1" applyAlignment="1">
      <alignment horizontal="center" vertical="center" textRotation="90" wrapText="1"/>
    </xf>
    <xf numFmtId="0" fontId="22" fillId="2" borderId="9"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0" borderId="1" xfId="0" applyFont="1" applyFill="1" applyBorder="1" applyAlignment="1">
      <alignment horizontal="center" vertical="center" textRotation="90" wrapText="1"/>
    </xf>
    <xf numFmtId="0" fontId="22" fillId="2" borderId="12" xfId="0" applyFont="1" applyFill="1" applyBorder="1" applyAlignment="1">
      <alignment horizontal="center" vertical="center" textRotation="90" wrapText="1"/>
    </xf>
    <xf numFmtId="17" fontId="22" fillId="6" borderId="1" xfId="0" applyNumberFormat="1" applyFont="1" applyFill="1" applyBorder="1" applyAlignment="1">
      <alignment horizontal="center" vertical="center"/>
    </xf>
    <xf numFmtId="0" fontId="59" fillId="6" borderId="1" xfId="0" applyFont="1" applyFill="1" applyBorder="1" applyAlignment="1">
      <alignment horizontal="center" vertical="center"/>
    </xf>
    <xf numFmtId="17" fontId="59" fillId="6" borderId="1" xfId="0" applyNumberFormat="1" applyFont="1" applyFill="1" applyBorder="1" applyAlignment="1">
      <alignment horizontal="center" vertical="center"/>
    </xf>
    <xf numFmtId="17" fontId="22" fillId="2" borderId="1" xfId="0" applyNumberFormat="1" applyFont="1" applyFill="1" applyBorder="1" applyAlignment="1">
      <alignment horizontal="center" vertical="center" wrapText="1"/>
    </xf>
    <xf numFmtId="17" fontId="22" fillId="19" borderId="1" xfId="0" applyNumberFormat="1" applyFont="1" applyFill="1" applyBorder="1" applyAlignment="1">
      <alignment horizontal="center" vertical="center" wrapText="1"/>
    </xf>
    <xf numFmtId="169" fontId="60" fillId="0" borderId="1" xfId="0" applyNumberFormat="1" applyFont="1" applyFill="1" applyBorder="1" applyAlignment="1">
      <alignment horizontal="left" vertical="top" wrapText="1"/>
    </xf>
    <xf numFmtId="171" fontId="60" fillId="0" borderId="1" xfId="0" applyNumberFormat="1" applyFont="1" applyFill="1" applyBorder="1" applyAlignment="1">
      <alignment horizontal="left" vertical="top" wrapText="1"/>
    </xf>
    <xf numFmtId="165" fontId="60" fillId="0" borderId="1" xfId="0" applyNumberFormat="1" applyFont="1" applyFill="1" applyBorder="1" applyAlignment="1">
      <alignment horizontal="left" vertical="top" wrapText="1"/>
    </xf>
    <xf numFmtId="3" fontId="60" fillId="0" borderId="1" xfId="0" applyNumberFormat="1" applyFont="1" applyFill="1" applyBorder="1" applyAlignment="1">
      <alignment horizontal="left" vertical="top" wrapText="1"/>
    </xf>
    <xf numFmtId="0" fontId="60" fillId="0" borderId="1" xfId="0" applyFont="1" applyFill="1" applyBorder="1"/>
    <xf numFmtId="170" fontId="60" fillId="0" borderId="1" xfId="0" applyNumberFormat="1" applyFont="1" applyFill="1" applyBorder="1" applyAlignment="1">
      <alignment horizontal="left" vertical="top" wrapText="1"/>
    </xf>
    <xf numFmtId="168" fontId="60" fillId="0" borderId="1" xfId="0" applyNumberFormat="1" applyFont="1" applyFill="1" applyBorder="1" applyAlignment="1">
      <alignment horizontal="left" vertical="top" wrapText="1" shrinkToFit="1"/>
    </xf>
    <xf numFmtId="0" fontId="60" fillId="0" borderId="1" xfId="0" applyFont="1" applyFill="1" applyBorder="1" applyAlignment="1">
      <alignment horizontal="left" vertical="top"/>
    </xf>
    <xf numFmtId="171" fontId="64" fillId="0" borderId="1" xfId="0" applyNumberFormat="1" applyFont="1" applyFill="1" applyBorder="1" applyAlignment="1">
      <alignment vertical="center"/>
    </xf>
    <xf numFmtId="168" fontId="61" fillId="3" borderId="1" xfId="0" applyNumberFormat="1" applyFont="1" applyFill="1" applyBorder="1" applyAlignment="1">
      <alignment horizontal="left" vertical="top" wrapText="1"/>
    </xf>
    <xf numFmtId="0" fontId="60" fillId="3" borderId="2" xfId="0" applyFont="1" applyFill="1" applyBorder="1" applyAlignment="1">
      <alignment horizontal="left" vertical="top" wrapText="1"/>
    </xf>
    <xf numFmtId="0" fontId="60" fillId="0" borderId="0" xfId="0" applyFont="1" applyAlignment="1">
      <alignment horizontal="justify" vertical="top"/>
    </xf>
    <xf numFmtId="0" fontId="60" fillId="3" borderId="12" xfId="0" applyFont="1" applyFill="1" applyBorder="1" applyAlignment="1">
      <alignment horizontal="left" vertical="top" wrapText="1"/>
    </xf>
    <xf numFmtId="0" fontId="63" fillId="0" borderId="0" xfId="0" applyFont="1" applyAlignment="1">
      <alignment horizontal="justify" vertical="top"/>
    </xf>
    <xf numFmtId="165" fontId="60" fillId="3" borderId="1" xfId="0" applyNumberFormat="1" applyFont="1" applyFill="1" applyBorder="1" applyAlignment="1">
      <alignment horizontal="left" vertical="top" wrapText="1"/>
    </xf>
    <xf numFmtId="170" fontId="60" fillId="3" borderId="1" xfId="0" applyNumberFormat="1" applyFont="1" applyFill="1" applyBorder="1" applyAlignment="1">
      <alignment horizontal="left" vertical="top" wrapText="1"/>
    </xf>
    <xf numFmtId="0" fontId="63" fillId="0" borderId="0" xfId="0" applyFont="1" applyAlignment="1">
      <alignment vertical="top"/>
    </xf>
    <xf numFmtId="0" fontId="63" fillId="0" borderId="1" xfId="0" applyFont="1" applyBorder="1" applyAlignment="1">
      <alignment vertical="top"/>
    </xf>
    <xf numFmtId="168" fontId="60" fillId="3" borderId="1" xfId="0" applyNumberFormat="1" applyFont="1" applyFill="1" applyBorder="1" applyAlignment="1">
      <alignment horizontal="left" vertical="top" wrapText="1"/>
    </xf>
    <xf numFmtId="0" fontId="63" fillId="0" borderId="2" xfId="0" applyFont="1" applyFill="1" applyBorder="1" applyAlignment="1">
      <alignment horizontal="left" vertical="top" wrapText="1"/>
    </xf>
    <xf numFmtId="0" fontId="63" fillId="0" borderId="12" xfId="0" applyFont="1" applyFill="1" applyBorder="1" applyAlignment="1">
      <alignment horizontal="left" vertical="top" wrapText="1"/>
    </xf>
    <xf numFmtId="0" fontId="63" fillId="3" borderId="1" xfId="0" applyFont="1" applyFill="1" applyBorder="1" applyAlignment="1">
      <alignment horizontal="left" vertical="top" wrapText="1"/>
    </xf>
    <xf numFmtId="0" fontId="63" fillId="3" borderId="2" xfId="0" applyFont="1" applyFill="1" applyBorder="1" applyAlignment="1">
      <alignment horizontal="left" vertical="top" wrapText="1"/>
    </xf>
    <xf numFmtId="0" fontId="63" fillId="3" borderId="12" xfId="0" applyFont="1" applyFill="1" applyBorder="1" applyAlignment="1">
      <alignment horizontal="left" vertical="top" wrapText="1"/>
    </xf>
    <xf numFmtId="0" fontId="62" fillId="0" borderId="12" xfId="0" applyFont="1" applyFill="1" applyBorder="1" applyAlignment="1">
      <alignment horizontal="left" vertical="top" wrapText="1"/>
    </xf>
    <xf numFmtId="170" fontId="63" fillId="0" borderId="1" xfId="0" applyNumberFormat="1" applyFont="1" applyFill="1" applyBorder="1" applyAlignment="1">
      <alignment horizontal="left" vertical="top" wrapText="1"/>
    </xf>
    <xf numFmtId="0" fontId="63" fillId="3" borderId="12" xfId="0" applyFont="1" applyFill="1" applyBorder="1" applyAlignment="1">
      <alignment horizontal="left" vertical="top" wrapText="1"/>
    </xf>
    <xf numFmtId="0" fontId="61" fillId="0" borderId="2" xfId="0" applyFont="1" applyFill="1" applyBorder="1" applyAlignment="1">
      <alignment horizontal="left" vertical="top" wrapText="1"/>
    </xf>
    <xf numFmtId="164" fontId="62" fillId="0" borderId="1" xfId="0" applyNumberFormat="1" applyFont="1" applyFill="1" applyBorder="1" applyAlignment="1">
      <alignment horizontal="left" vertical="top" wrapText="1"/>
    </xf>
    <xf numFmtId="0" fontId="62" fillId="0" borderId="2" xfId="0" applyFont="1" applyFill="1" applyBorder="1" applyAlignment="1">
      <alignment horizontal="left" vertical="top" wrapText="1"/>
    </xf>
    <xf numFmtId="0" fontId="63" fillId="3" borderId="1" xfId="0" applyFont="1" applyFill="1" applyBorder="1" applyAlignment="1">
      <alignment vertical="top" wrapText="1"/>
    </xf>
    <xf numFmtId="164" fontId="63" fillId="0" borderId="2" xfId="0" applyNumberFormat="1" applyFont="1" applyFill="1" applyBorder="1" applyAlignment="1">
      <alignment horizontal="left" vertical="top" wrapText="1"/>
    </xf>
    <xf numFmtId="0" fontId="61" fillId="0" borderId="12" xfId="0" applyFont="1" applyFill="1" applyBorder="1" applyAlignment="1">
      <alignment horizontal="left" vertical="top" wrapText="1"/>
    </xf>
    <xf numFmtId="164" fontId="62" fillId="0" borderId="12" xfId="0" applyNumberFormat="1" applyFont="1" applyFill="1" applyBorder="1" applyAlignment="1">
      <alignment horizontal="left" vertical="top" wrapText="1"/>
    </xf>
    <xf numFmtId="0" fontId="62" fillId="0" borderId="12" xfId="0" applyFont="1" applyFill="1" applyBorder="1" applyAlignment="1">
      <alignment horizontal="left" vertical="top" wrapText="1"/>
    </xf>
    <xf numFmtId="0" fontId="62" fillId="3" borderId="12" xfId="0" applyFont="1" applyFill="1" applyBorder="1" applyAlignment="1">
      <alignment horizontal="left" vertical="top" wrapText="1"/>
    </xf>
    <xf numFmtId="164" fontId="63" fillId="0" borderId="1" xfId="0" applyNumberFormat="1" applyFont="1" applyFill="1" applyBorder="1" applyAlignment="1">
      <alignment horizontal="left" vertical="top" wrapText="1"/>
    </xf>
    <xf numFmtId="0" fontId="60" fillId="3" borderId="2" xfId="0" applyFont="1" applyFill="1" applyBorder="1" applyAlignment="1">
      <alignment horizontal="left" vertical="top" wrapText="1"/>
    </xf>
    <xf numFmtId="0" fontId="63" fillId="3" borderId="2" xfId="0" applyFont="1" applyFill="1" applyBorder="1" applyAlignment="1" applyProtection="1">
      <alignment horizontal="left" vertical="top" wrapText="1"/>
    </xf>
    <xf numFmtId="0" fontId="60" fillId="3" borderId="12" xfId="0" applyFont="1" applyFill="1" applyBorder="1" applyAlignment="1">
      <alignment horizontal="left" vertical="top" wrapText="1"/>
    </xf>
    <xf numFmtId="0" fontId="63" fillId="3" borderId="12" xfId="0" applyFont="1" applyFill="1" applyBorder="1" applyAlignment="1" applyProtection="1">
      <alignment horizontal="left" vertical="top" wrapText="1"/>
    </xf>
    <xf numFmtId="0" fontId="63" fillId="0" borderId="2" xfId="0" applyFont="1" applyFill="1" applyBorder="1" applyAlignment="1" applyProtection="1">
      <alignment horizontal="left" vertical="top" wrapText="1"/>
    </xf>
    <xf numFmtId="0" fontId="67" fillId="0" borderId="1" xfId="0" applyFont="1" applyFill="1" applyBorder="1" applyAlignment="1">
      <alignment horizontal="left" vertical="top" wrapText="1"/>
    </xf>
    <xf numFmtId="0" fontId="63" fillId="0" borderId="12" xfId="0" applyFont="1" applyFill="1" applyBorder="1" applyAlignment="1">
      <alignment horizontal="left" vertical="top" wrapText="1"/>
    </xf>
    <xf numFmtId="0" fontId="63" fillId="0" borderId="12" xfId="0" applyFont="1" applyFill="1" applyBorder="1" applyAlignment="1" applyProtection="1">
      <alignment horizontal="left" vertical="top" wrapText="1"/>
    </xf>
    <xf numFmtId="179" fontId="63" fillId="0" borderId="1" xfId="17" applyNumberFormat="1" applyFont="1" applyFill="1" applyBorder="1" applyAlignment="1">
      <alignment vertical="top"/>
    </xf>
    <xf numFmtId="0" fontId="60" fillId="0" borderId="0" xfId="0" applyFont="1" applyFill="1" applyAlignment="1">
      <alignment vertical="top"/>
    </xf>
    <xf numFmtId="0" fontId="60" fillId="0" borderId="1" xfId="0" quotePrefix="1" applyFont="1" applyFill="1" applyBorder="1" applyAlignment="1">
      <alignment horizontal="left" vertical="top" wrapText="1"/>
    </xf>
    <xf numFmtId="164" fontId="60" fillId="0" borderId="1" xfId="0" applyNumberFormat="1" applyFont="1" applyFill="1" applyBorder="1" applyAlignment="1">
      <alignment horizontal="left" vertical="top" wrapText="1"/>
    </xf>
    <xf numFmtId="0" fontId="60" fillId="0" borderId="1" xfId="0" applyFont="1" applyFill="1" applyBorder="1" applyAlignment="1" applyProtection="1">
      <alignment horizontal="left" vertical="top" wrapText="1"/>
    </xf>
    <xf numFmtId="0" fontId="60" fillId="3" borderId="1" xfId="0" quotePrefix="1" applyFont="1" applyFill="1" applyBorder="1" applyAlignment="1">
      <alignment horizontal="left" vertical="top" wrapText="1"/>
    </xf>
    <xf numFmtId="0" fontId="61" fillId="24" borderId="1" xfId="0" applyFont="1" applyFill="1" applyBorder="1" applyAlignment="1">
      <alignment horizontal="left" vertical="top" wrapText="1"/>
    </xf>
    <xf numFmtId="0" fontId="60" fillId="0" borderId="2" xfId="0" applyFont="1" applyFill="1" applyBorder="1" applyAlignment="1">
      <alignment vertical="top" wrapText="1"/>
    </xf>
    <xf numFmtId="0" fontId="60" fillId="24" borderId="1" xfId="0" applyFont="1" applyFill="1" applyBorder="1" applyAlignment="1">
      <alignment vertical="top"/>
    </xf>
    <xf numFmtId="0" fontId="61" fillId="3" borderId="2" xfId="0" applyFont="1" applyFill="1" applyBorder="1" applyAlignment="1">
      <alignment horizontal="left" vertical="top" wrapText="1"/>
    </xf>
    <xf numFmtId="0" fontId="61" fillId="0" borderId="1" xfId="0" applyFont="1" applyFill="1" applyBorder="1" applyAlignment="1">
      <alignment vertical="top" wrapText="1"/>
    </xf>
    <xf numFmtId="0" fontId="61" fillId="3" borderId="1" xfId="0" applyFont="1" applyFill="1" applyBorder="1" applyAlignment="1">
      <alignment vertical="top" wrapText="1"/>
    </xf>
    <xf numFmtId="0" fontId="60" fillId="3" borderId="4" xfId="0" applyFont="1" applyFill="1" applyBorder="1" applyAlignment="1">
      <alignment horizontal="left" vertical="top" wrapText="1"/>
    </xf>
    <xf numFmtId="0" fontId="61" fillId="3" borderId="12" xfId="0" applyFont="1" applyFill="1" applyBorder="1" applyAlignment="1">
      <alignment horizontal="left" vertical="top" wrapText="1"/>
    </xf>
    <xf numFmtId="0" fontId="63" fillId="3" borderId="1" xfId="0" applyFont="1" applyFill="1" applyBorder="1" applyAlignment="1">
      <alignment vertical="top"/>
    </xf>
    <xf numFmtId="164" fontId="62" fillId="3" borderId="1" xfId="0" applyNumberFormat="1" applyFont="1" applyFill="1" applyBorder="1" applyAlignment="1">
      <alignment horizontal="left" vertical="top" wrapText="1"/>
    </xf>
    <xf numFmtId="0" fontId="60" fillId="3" borderId="9" xfId="0" applyFont="1" applyFill="1" applyBorder="1" applyAlignment="1">
      <alignment horizontal="left" vertical="top" wrapText="1"/>
    </xf>
    <xf numFmtId="164" fontId="61" fillId="3" borderId="1" xfId="0" applyNumberFormat="1" applyFont="1" applyFill="1" applyBorder="1" applyAlignment="1">
      <alignment horizontal="left" vertical="top" wrapText="1"/>
    </xf>
    <xf numFmtId="0" fontId="60" fillId="3" borderId="0" xfId="0" applyFont="1" applyFill="1" applyAlignment="1">
      <alignment vertical="top" wrapText="1"/>
    </xf>
    <xf numFmtId="0" fontId="60" fillId="0" borderId="0" xfId="0" applyFont="1" applyFill="1" applyAlignment="1">
      <alignment vertical="top" wrapText="1"/>
    </xf>
    <xf numFmtId="0" fontId="60" fillId="0" borderId="4" xfId="0" applyFont="1" applyFill="1" applyBorder="1" applyAlignment="1">
      <alignment horizontal="left" vertical="top" wrapText="1"/>
    </xf>
    <xf numFmtId="0" fontId="60" fillId="0" borderId="9" xfId="0" applyFont="1" applyFill="1" applyBorder="1" applyAlignment="1">
      <alignment horizontal="left" vertical="top" wrapText="1"/>
    </xf>
    <xf numFmtId="0" fontId="63" fillId="3" borderId="13" xfId="0" applyFont="1" applyFill="1" applyBorder="1" applyAlignment="1">
      <alignment horizontal="left" vertical="top" wrapText="1"/>
    </xf>
    <xf numFmtId="0" fontId="68" fillId="0" borderId="1" xfId="0" applyFont="1" applyFill="1" applyBorder="1" applyAlignment="1">
      <alignment horizontal="left" vertical="top" wrapText="1"/>
    </xf>
    <xf numFmtId="0" fontId="68" fillId="0" borderId="2" xfId="0" applyFont="1" applyFill="1" applyBorder="1" applyAlignment="1">
      <alignment horizontal="left" vertical="top" wrapText="1"/>
    </xf>
    <xf numFmtId="164" fontId="68" fillId="0" borderId="1" xfId="0" applyNumberFormat="1" applyFont="1" applyFill="1" applyBorder="1" applyAlignment="1">
      <alignment horizontal="left" vertical="top" wrapText="1"/>
    </xf>
    <xf numFmtId="0" fontId="68" fillId="0" borderId="1" xfId="0" applyFont="1" applyFill="1" applyBorder="1" applyAlignment="1">
      <alignment horizontal="left" vertical="top" wrapText="1"/>
    </xf>
    <xf numFmtId="0" fontId="62" fillId="0" borderId="13" xfId="0" applyFont="1" applyFill="1" applyBorder="1" applyAlignment="1">
      <alignment horizontal="left" vertical="top" wrapText="1"/>
    </xf>
    <xf numFmtId="0" fontId="68" fillId="0" borderId="12" xfId="0" applyFont="1" applyFill="1" applyBorder="1" applyAlignment="1">
      <alignment horizontal="left" vertical="top" wrapText="1"/>
    </xf>
    <xf numFmtId="0" fontId="63" fillId="0" borderId="0" xfId="0" applyFont="1" applyFill="1"/>
    <xf numFmtId="4" fontId="60" fillId="3" borderId="1" xfId="0" applyNumberFormat="1" applyFont="1" applyFill="1" applyBorder="1" applyAlignment="1">
      <alignment horizontal="left" vertical="top" wrapText="1"/>
    </xf>
    <xf numFmtId="0" fontId="60" fillId="5" borderId="1" xfId="0" applyFont="1" applyFill="1" applyBorder="1" applyAlignment="1">
      <alignment horizontal="left" vertical="top" wrapText="1"/>
    </xf>
    <xf numFmtId="4" fontId="60" fillId="5" borderId="1" xfId="0" applyNumberFormat="1" applyFont="1" applyFill="1" applyBorder="1" applyAlignment="1">
      <alignment horizontal="left" vertical="top" wrapText="1"/>
    </xf>
    <xf numFmtId="4" fontId="60" fillId="0" borderId="1" xfId="0" applyNumberFormat="1" applyFont="1" applyFill="1" applyBorder="1" applyAlignment="1">
      <alignment horizontal="left" vertical="top" wrapText="1"/>
    </xf>
    <xf numFmtId="0" fontId="60" fillId="0" borderId="11" xfId="0" applyFont="1" applyFill="1" applyBorder="1" applyAlignment="1">
      <alignment horizontal="left" vertical="top" wrapText="1"/>
    </xf>
    <xf numFmtId="0" fontId="60" fillId="3" borderId="1" xfId="0" applyNumberFormat="1" applyFont="1" applyFill="1" applyBorder="1" applyAlignment="1">
      <alignment horizontal="left" vertical="top" wrapText="1"/>
    </xf>
    <xf numFmtId="0" fontId="61" fillId="5" borderId="1" xfId="0" applyFont="1" applyFill="1" applyBorder="1" applyAlignment="1">
      <alignment horizontal="left" vertical="top" wrapText="1"/>
    </xf>
    <xf numFmtId="3" fontId="61" fillId="5" borderId="1" xfId="0" applyNumberFormat="1" applyFont="1" applyFill="1" applyBorder="1" applyAlignment="1">
      <alignment horizontal="left" vertical="top" wrapText="1"/>
    </xf>
    <xf numFmtId="3" fontId="61" fillId="0" borderId="1" xfId="0" applyNumberFormat="1" applyFont="1" applyFill="1" applyBorder="1" applyAlignment="1">
      <alignment horizontal="left" vertical="top" wrapText="1"/>
    </xf>
    <xf numFmtId="3" fontId="60" fillId="3" borderId="1" xfId="0" applyNumberFormat="1" applyFont="1" applyFill="1" applyBorder="1" applyAlignment="1">
      <alignment horizontal="left" vertical="top" wrapText="1"/>
    </xf>
    <xf numFmtId="3" fontId="61" fillId="3" borderId="1" xfId="0" applyNumberFormat="1" applyFont="1" applyFill="1" applyBorder="1" applyAlignment="1">
      <alignment horizontal="left" vertical="top" wrapText="1"/>
    </xf>
    <xf numFmtId="0" fontId="61" fillId="3" borderId="11" xfId="0" applyFont="1" applyFill="1" applyBorder="1" applyAlignment="1">
      <alignment horizontal="left" vertical="top" wrapText="1"/>
    </xf>
  </cellXfs>
  <cellStyles count="18">
    <cellStyle name="Comma" xfId="15" builtinId="3"/>
    <cellStyle name="Comma 2" xfId="1"/>
    <cellStyle name="Comma 3" xfId="3"/>
    <cellStyle name="Comma 3 2" xfId="11"/>
    <cellStyle name="Comma 3 2 2" xfId="13"/>
    <cellStyle name="Comma 4" xfId="12"/>
    <cellStyle name="Comma 4 2" xfId="14"/>
    <cellStyle name="Currency 2" xfId="4"/>
    <cellStyle name="Good" xfId="17" builtinId="26"/>
    <cellStyle name="Normal" xfId="0" builtinId="0"/>
    <cellStyle name="Normal 10" xfId="8"/>
    <cellStyle name="Normal 2" xfId="2"/>
    <cellStyle name="Normal 3" xfId="5"/>
    <cellStyle name="Normal 4" xfId="7"/>
    <cellStyle name="Normal 5" xfId="9"/>
    <cellStyle name="Percent" xfId="10" builtinId="5"/>
    <cellStyle name="SAPBEXstdItem" xfId="16"/>
    <cellStyle name="Style 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externalLink" Target="externalLinks/externalLink4.xml"/><Relationship Id="rId47" Type="http://schemas.openxmlformats.org/officeDocument/2006/relationships/externalLink" Target="externalLinks/externalLink9.xml"/><Relationship Id="rId63" Type="http://schemas.openxmlformats.org/officeDocument/2006/relationships/externalLink" Target="externalLinks/externalLink25.xml"/><Relationship Id="rId68" Type="http://schemas.openxmlformats.org/officeDocument/2006/relationships/externalLink" Target="externalLinks/externalLink30.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externalLink" Target="externalLinks/externalLink7.xml"/><Relationship Id="rId53" Type="http://schemas.openxmlformats.org/officeDocument/2006/relationships/externalLink" Target="externalLinks/externalLink15.xml"/><Relationship Id="rId58" Type="http://schemas.openxmlformats.org/officeDocument/2006/relationships/externalLink" Target="externalLinks/externalLink20.xml"/><Relationship Id="rId66" Type="http://schemas.openxmlformats.org/officeDocument/2006/relationships/externalLink" Target="externalLinks/externalLink28.xml"/><Relationship Id="rId74" Type="http://schemas.openxmlformats.org/officeDocument/2006/relationships/externalLink" Target="externalLinks/externalLink36.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externalLink" Target="externalLinks/externalLink23.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5.xml"/><Relationship Id="rId48" Type="http://schemas.openxmlformats.org/officeDocument/2006/relationships/externalLink" Target="externalLinks/externalLink10.xml"/><Relationship Id="rId56" Type="http://schemas.openxmlformats.org/officeDocument/2006/relationships/externalLink" Target="externalLinks/externalLink18.xml"/><Relationship Id="rId64" Type="http://schemas.openxmlformats.org/officeDocument/2006/relationships/externalLink" Target="externalLinks/externalLink26.xml"/><Relationship Id="rId69" Type="http://schemas.openxmlformats.org/officeDocument/2006/relationships/externalLink" Target="externalLinks/externalLink31.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13.xml"/><Relationship Id="rId72" Type="http://schemas.openxmlformats.org/officeDocument/2006/relationships/externalLink" Target="externalLinks/externalLink34.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8.xml"/><Relationship Id="rId59" Type="http://schemas.openxmlformats.org/officeDocument/2006/relationships/externalLink" Target="externalLinks/externalLink21.xml"/><Relationship Id="rId67" Type="http://schemas.openxmlformats.org/officeDocument/2006/relationships/externalLink" Target="externalLinks/externalLink29.xml"/><Relationship Id="rId20" Type="http://schemas.openxmlformats.org/officeDocument/2006/relationships/worksheet" Target="worksheets/sheet20.xml"/><Relationship Id="rId41" Type="http://schemas.openxmlformats.org/officeDocument/2006/relationships/externalLink" Target="externalLinks/externalLink3.xml"/><Relationship Id="rId54" Type="http://schemas.openxmlformats.org/officeDocument/2006/relationships/externalLink" Target="externalLinks/externalLink16.xml"/><Relationship Id="rId62" Type="http://schemas.openxmlformats.org/officeDocument/2006/relationships/externalLink" Target="externalLinks/externalLink24.xml"/><Relationship Id="rId70" Type="http://schemas.openxmlformats.org/officeDocument/2006/relationships/externalLink" Target="externalLinks/externalLink32.xml"/><Relationship Id="rId75" Type="http://schemas.openxmlformats.org/officeDocument/2006/relationships/externalLink" Target="externalLinks/externalLink37.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1.xml"/><Relationship Id="rId57" Type="http://schemas.openxmlformats.org/officeDocument/2006/relationships/externalLink" Target="externalLinks/externalLink19.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6.xml"/><Relationship Id="rId52" Type="http://schemas.openxmlformats.org/officeDocument/2006/relationships/externalLink" Target="externalLinks/externalLink14.xml"/><Relationship Id="rId60" Type="http://schemas.openxmlformats.org/officeDocument/2006/relationships/externalLink" Target="externalLinks/externalLink22.xml"/><Relationship Id="rId65" Type="http://schemas.openxmlformats.org/officeDocument/2006/relationships/externalLink" Target="externalLinks/externalLink27.xml"/><Relationship Id="rId73" Type="http://schemas.openxmlformats.org/officeDocument/2006/relationships/externalLink" Target="externalLinks/externalLink35.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1.xml"/><Relationship Id="rId34" Type="http://schemas.openxmlformats.org/officeDocument/2006/relationships/worksheet" Target="worksheets/sheet34.xml"/><Relationship Id="rId50" Type="http://schemas.openxmlformats.org/officeDocument/2006/relationships/externalLink" Target="externalLinks/externalLink12.xml"/><Relationship Id="rId55" Type="http://schemas.openxmlformats.org/officeDocument/2006/relationships/externalLink" Target="externalLinks/externalLink17.xml"/><Relationship Id="rId76" Type="http://schemas.openxmlformats.org/officeDocument/2006/relationships/externalLink" Target="externalLinks/externalLink38.xml"/><Relationship Id="rId7" Type="http://schemas.openxmlformats.org/officeDocument/2006/relationships/worksheet" Target="worksheets/sheet7.xml"/><Relationship Id="rId71" Type="http://schemas.openxmlformats.org/officeDocument/2006/relationships/externalLink" Target="externalLinks/externalLink33.xml"/><Relationship Id="rId2" Type="http://schemas.openxmlformats.org/officeDocument/2006/relationships/worksheet" Target="worksheets/sheet2.xml"/><Relationship Id="rId29" Type="http://schemas.openxmlformats.org/officeDocument/2006/relationships/worksheet" Target="worksheets/sheet2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gif"/><Relationship Id="rId5" Type="http://schemas.openxmlformats.org/officeDocument/2006/relationships/image" Target="../media/image6.gif"/><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31</xdr:row>
      <xdr:rowOff>0</xdr:rowOff>
    </xdr:to>
    <xdr:pic>
      <xdr:nvPicPr>
        <xdr:cNvPr id="2" name="Picture 1" descr="Msunduzi%20logo"/>
        <xdr:cNvPicPr>
          <a:picLocks noChangeAspect="1" noChangeArrowheads="1"/>
        </xdr:cNvPicPr>
      </xdr:nvPicPr>
      <xdr:blipFill>
        <a:blip xmlns:r="http://schemas.openxmlformats.org/officeDocument/2006/relationships" r:embed="rId1" cstate="print"/>
        <a:srcRect/>
        <a:stretch>
          <a:fillRect/>
        </a:stretch>
      </xdr:blipFill>
      <xdr:spPr bwMode="auto">
        <a:xfrm>
          <a:off x="609600" y="981075"/>
          <a:ext cx="4876800" cy="4953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19050</xdr:colOff>
      <xdr:row>3</xdr:row>
      <xdr:rowOff>9525</xdr:rowOff>
    </xdr:from>
    <xdr:ext cx="47625" cy="47625"/>
    <xdr:pic macro="[3]!DesignIconClicked">
      <xdr:nvPicPr>
        <xdr:cNvPr id="2" name="BExMO7VFCN4EL59982UR4AJ25JNJ" descr="XX6TINEJADZGKR0CTM7ZRT0RA" hidden="1"/>
        <xdr:cNvPicPr>
          <a:picLocks noChangeAspect="1" noChangeArrowheads="1"/>
        </xdr:cNvPicPr>
      </xdr:nvPicPr>
      <xdr:blipFill>
        <a:blip xmlns:r="http://schemas.openxmlformats.org/officeDocument/2006/relationships" r:embed="rId1" cstate="print"/>
        <a:srcRect/>
        <a:stretch>
          <a:fillRect/>
        </a:stretch>
      </xdr:blipFill>
      <xdr:spPr bwMode="auto">
        <a:xfrm>
          <a:off x="19050" y="99060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0</xdr:col>
      <xdr:colOff>19050</xdr:colOff>
      <xdr:row>3</xdr:row>
      <xdr:rowOff>85725</xdr:rowOff>
    </xdr:from>
    <xdr:ext cx="47625" cy="47625"/>
    <xdr:pic macro="[3]!DesignIconClicked">
      <xdr:nvPicPr>
        <xdr:cNvPr id="3" name="BExU3EX5JJCXCII4YKUJBFBGIJR2" descr="OF5ZI9PI5WH36VPANJ2DYLNMI" hidden="1"/>
        <xdr:cNvPicPr>
          <a:picLocks noChangeAspect="1" noChangeArrowheads="1"/>
        </xdr:cNvPicPr>
      </xdr:nvPicPr>
      <xdr:blipFill>
        <a:blip xmlns:r="http://schemas.openxmlformats.org/officeDocument/2006/relationships" r:embed="rId2" cstate="print"/>
        <a:srcRect/>
        <a:stretch>
          <a:fillRect/>
        </a:stretch>
      </xdr:blipFill>
      <xdr:spPr bwMode="auto">
        <a:xfrm>
          <a:off x="19050" y="106680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3</xdr:col>
      <xdr:colOff>19050</xdr:colOff>
      <xdr:row>3</xdr:row>
      <xdr:rowOff>9525</xdr:rowOff>
    </xdr:from>
    <xdr:ext cx="47625" cy="47625"/>
    <xdr:pic macro="[3]!DesignIconClicked">
      <xdr:nvPicPr>
        <xdr:cNvPr id="4" name="BEx1KD7H6UB1VYCJ7O61P562EIUY" descr="IQGV9140X0K0UPBL8OGU3I44J" hidden="1"/>
        <xdr:cNvPicPr>
          <a:picLocks noChangeAspect="1" noChangeArrowheads="1"/>
        </xdr:cNvPicPr>
      </xdr:nvPicPr>
      <xdr:blipFill>
        <a:blip xmlns:r="http://schemas.openxmlformats.org/officeDocument/2006/relationships" r:embed="rId1" cstate="print"/>
        <a:srcRect/>
        <a:stretch>
          <a:fillRect/>
        </a:stretch>
      </xdr:blipFill>
      <xdr:spPr bwMode="auto">
        <a:xfrm>
          <a:off x="4943475" y="99060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3</xdr:col>
      <xdr:colOff>19050</xdr:colOff>
      <xdr:row>3</xdr:row>
      <xdr:rowOff>85725</xdr:rowOff>
    </xdr:from>
    <xdr:ext cx="47625" cy="47625"/>
    <xdr:pic macro="[3]!DesignIconClicked">
      <xdr:nvPicPr>
        <xdr:cNvPr id="5" name="BEx5BJQWS6YWHH4ZMSUAMD641V6Y" descr="ZTMFMXCIQSECDX38ALEFHUB00" hidden="1"/>
        <xdr:cNvPicPr>
          <a:picLocks noChangeAspect="1" noChangeArrowheads="1"/>
        </xdr:cNvPicPr>
      </xdr:nvPicPr>
      <xdr:blipFill>
        <a:blip xmlns:r="http://schemas.openxmlformats.org/officeDocument/2006/relationships" r:embed="rId2" cstate="print"/>
        <a:srcRect/>
        <a:stretch>
          <a:fillRect/>
        </a:stretch>
      </xdr:blipFill>
      <xdr:spPr bwMode="auto">
        <a:xfrm>
          <a:off x="4943475" y="106680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4</xdr:col>
      <xdr:colOff>19050</xdr:colOff>
      <xdr:row>3</xdr:row>
      <xdr:rowOff>9525</xdr:rowOff>
    </xdr:from>
    <xdr:ext cx="47625" cy="47625"/>
    <xdr:pic macro="[3]!DesignIconClicked">
      <xdr:nvPicPr>
        <xdr:cNvPr id="6" name="BExVTO5Q8G2M7BPL4B2584LQS0R0" descr="OB6Q8NA4LZFE4GM9Y3V56BPMQ" hidden="1"/>
        <xdr:cNvPicPr>
          <a:picLocks noChangeAspect="1" noChangeArrowheads="1"/>
        </xdr:cNvPicPr>
      </xdr:nvPicPr>
      <xdr:blipFill>
        <a:blip xmlns:r="http://schemas.openxmlformats.org/officeDocument/2006/relationships" r:embed="rId1" cstate="print"/>
        <a:srcRect/>
        <a:stretch>
          <a:fillRect/>
        </a:stretch>
      </xdr:blipFill>
      <xdr:spPr bwMode="auto">
        <a:xfrm>
          <a:off x="6181725" y="99060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4</xdr:col>
      <xdr:colOff>19050</xdr:colOff>
      <xdr:row>3</xdr:row>
      <xdr:rowOff>85725</xdr:rowOff>
    </xdr:from>
    <xdr:ext cx="47625" cy="47625"/>
    <xdr:pic macro="[3]!DesignIconClicked">
      <xdr:nvPicPr>
        <xdr:cNvPr id="7" name="BExIFSCLN1G86X78PFLTSMRP0US5" descr="9JK4SPV4DG7VTCZIILWHXQU5J" hidden="1"/>
        <xdr:cNvPicPr>
          <a:picLocks noChangeAspect="1" noChangeArrowheads="1"/>
        </xdr:cNvPicPr>
      </xdr:nvPicPr>
      <xdr:blipFill>
        <a:blip xmlns:r="http://schemas.openxmlformats.org/officeDocument/2006/relationships" r:embed="rId2" cstate="print"/>
        <a:srcRect/>
        <a:stretch>
          <a:fillRect/>
        </a:stretch>
      </xdr:blipFill>
      <xdr:spPr bwMode="auto">
        <a:xfrm>
          <a:off x="6181725" y="106680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0</xdr:col>
      <xdr:colOff>19050</xdr:colOff>
      <xdr:row>3</xdr:row>
      <xdr:rowOff>9525</xdr:rowOff>
    </xdr:from>
    <xdr:ext cx="47625" cy="47625"/>
    <xdr:pic macro="[3]!DesignIconClicked">
      <xdr:nvPicPr>
        <xdr:cNvPr id="8" name="BEx1I152WN2D3A85O2XN0DGXCWHN" descr="KHBZFMANRA4UMJR1AB4M5NJNT" hidden="1"/>
        <xdr:cNvPicPr>
          <a:picLocks noChangeAspect="1" noChangeArrowheads="1"/>
        </xdr:cNvPicPr>
      </xdr:nvPicPr>
      <xdr:blipFill>
        <a:blip xmlns:r="http://schemas.openxmlformats.org/officeDocument/2006/relationships" r:embed="rId1" cstate="print"/>
        <a:srcRect/>
        <a:stretch>
          <a:fillRect/>
        </a:stretch>
      </xdr:blipFill>
      <xdr:spPr bwMode="auto">
        <a:xfrm>
          <a:off x="19050" y="99060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0</xdr:col>
      <xdr:colOff>19050</xdr:colOff>
      <xdr:row>3</xdr:row>
      <xdr:rowOff>85725</xdr:rowOff>
    </xdr:from>
    <xdr:ext cx="47625" cy="47625"/>
    <xdr:pic macro="[3]!DesignIconClicked">
      <xdr:nvPicPr>
        <xdr:cNvPr id="9" name="BExW9676P0SKCVKK25QCGHPA3PAD" descr="9A4PWZ20RMSRF0PNECCDM75CA" hidden="1"/>
        <xdr:cNvPicPr>
          <a:picLocks noChangeAspect="1" noChangeArrowheads="1"/>
        </xdr:cNvPicPr>
      </xdr:nvPicPr>
      <xdr:blipFill>
        <a:blip xmlns:r="http://schemas.openxmlformats.org/officeDocument/2006/relationships" r:embed="rId2" cstate="print"/>
        <a:srcRect/>
        <a:stretch>
          <a:fillRect/>
        </a:stretch>
      </xdr:blipFill>
      <xdr:spPr bwMode="auto">
        <a:xfrm>
          <a:off x="19050" y="106680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0</xdr:col>
      <xdr:colOff>28575</xdr:colOff>
      <xdr:row>181</xdr:row>
      <xdr:rowOff>0</xdr:rowOff>
    </xdr:from>
    <xdr:ext cx="123825" cy="123825"/>
    <xdr:pic macro="[3]!DesignIconClicked">
      <xdr:nvPicPr>
        <xdr:cNvPr id="10" name="BExW253QPOZK9KW8BJC3LBXGCG2N" descr="Y5HX37BEUWSN1NEFJKZJXI3SX" hidden="1"/>
        <xdr:cNvPicPr>
          <a:picLocks noChangeAspect="1" noChangeArrowheads="1"/>
        </xdr:cNvPicPr>
      </xdr:nvPicPr>
      <xdr:blipFill>
        <a:blip xmlns:r="http://schemas.openxmlformats.org/officeDocument/2006/relationships" r:embed="rId3" cstate="print"/>
        <a:srcRect/>
        <a:stretch>
          <a:fillRect/>
        </a:stretch>
      </xdr:blipFill>
      <xdr:spPr bwMode="auto">
        <a:xfrm>
          <a:off x="28575" y="744950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19050</xdr:colOff>
      <xdr:row>3</xdr:row>
      <xdr:rowOff>9525</xdr:rowOff>
    </xdr:from>
    <xdr:ext cx="47625" cy="47625"/>
    <xdr:pic macro="[3]!DesignIconClicked">
      <xdr:nvPicPr>
        <xdr:cNvPr id="11" name="BExS5CPQ8P8JOQPK7ANNKHLSGOKU" hidden="1"/>
        <xdr:cNvPicPr>
          <a:picLocks noChangeAspect="1" noChangeArrowheads="1"/>
        </xdr:cNvPicPr>
      </xdr:nvPicPr>
      <xdr:blipFill>
        <a:blip xmlns:r="http://schemas.openxmlformats.org/officeDocument/2006/relationships" r:embed="rId1" cstate="print"/>
        <a:srcRect/>
        <a:stretch>
          <a:fillRect/>
        </a:stretch>
      </xdr:blipFill>
      <xdr:spPr bwMode="auto">
        <a:xfrm>
          <a:off x="19050" y="99060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0</xdr:col>
      <xdr:colOff>19050</xdr:colOff>
      <xdr:row>3</xdr:row>
      <xdr:rowOff>85725</xdr:rowOff>
    </xdr:from>
    <xdr:ext cx="47625" cy="47625"/>
    <xdr:pic macro="[3]!DesignIconClicked">
      <xdr:nvPicPr>
        <xdr:cNvPr id="12" name="BExMM0AVUAIRNJLXB1FW8R0YB4ZZ" hidden="1"/>
        <xdr:cNvPicPr>
          <a:picLocks noChangeAspect="1" noChangeArrowheads="1"/>
        </xdr:cNvPicPr>
      </xdr:nvPicPr>
      <xdr:blipFill>
        <a:blip xmlns:r="http://schemas.openxmlformats.org/officeDocument/2006/relationships" r:embed="rId2" cstate="print"/>
        <a:srcRect/>
        <a:stretch>
          <a:fillRect/>
        </a:stretch>
      </xdr:blipFill>
      <xdr:spPr bwMode="auto">
        <a:xfrm>
          <a:off x="19050" y="106680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19050</xdr:colOff>
      <xdr:row>3</xdr:row>
      <xdr:rowOff>9525</xdr:rowOff>
    </xdr:from>
    <xdr:ext cx="47625" cy="47625"/>
    <xdr:pic macro="[3]!DesignIconClicked">
      <xdr:nvPicPr>
        <xdr:cNvPr id="13" name="BExXZ7Y09CBS0XA7IPB3IRJ8RJM4" hidden="1"/>
        <xdr:cNvPicPr>
          <a:picLocks noChangeAspect="1" noChangeArrowheads="1"/>
        </xdr:cNvPicPr>
      </xdr:nvPicPr>
      <xdr:blipFill>
        <a:blip xmlns:r="http://schemas.openxmlformats.org/officeDocument/2006/relationships" r:embed="rId1" cstate="print"/>
        <a:srcRect/>
        <a:stretch>
          <a:fillRect/>
        </a:stretch>
      </xdr:blipFill>
      <xdr:spPr bwMode="auto">
        <a:xfrm>
          <a:off x="19050" y="99060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0</xdr:col>
      <xdr:colOff>19050</xdr:colOff>
      <xdr:row>3</xdr:row>
      <xdr:rowOff>85725</xdr:rowOff>
    </xdr:from>
    <xdr:ext cx="47625" cy="47625"/>
    <xdr:pic macro="[3]!DesignIconClicked">
      <xdr:nvPicPr>
        <xdr:cNvPr id="14" name="BExQ7SXS9VUG7P6CACU2J7R2SGIZ" hidden="1"/>
        <xdr:cNvPicPr>
          <a:picLocks noChangeAspect="1" noChangeArrowheads="1"/>
        </xdr:cNvPicPr>
      </xdr:nvPicPr>
      <xdr:blipFill>
        <a:blip xmlns:r="http://schemas.openxmlformats.org/officeDocument/2006/relationships" r:embed="rId2" cstate="print"/>
        <a:srcRect/>
        <a:stretch>
          <a:fillRect/>
        </a:stretch>
      </xdr:blipFill>
      <xdr:spPr bwMode="auto">
        <a:xfrm>
          <a:off x="19050" y="106680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3</xdr:col>
      <xdr:colOff>19050</xdr:colOff>
      <xdr:row>3</xdr:row>
      <xdr:rowOff>9525</xdr:rowOff>
    </xdr:from>
    <xdr:ext cx="47625" cy="47625"/>
    <xdr:pic macro="[3]!DesignIconClicked">
      <xdr:nvPicPr>
        <xdr:cNvPr id="15" name="BEx5AQZ4ETQ9LMY5EBWVH20Z7VXQ" hidden="1"/>
        <xdr:cNvPicPr>
          <a:picLocks noChangeAspect="1" noChangeArrowheads="1"/>
        </xdr:cNvPicPr>
      </xdr:nvPicPr>
      <xdr:blipFill>
        <a:blip xmlns:r="http://schemas.openxmlformats.org/officeDocument/2006/relationships" r:embed="rId1" cstate="print"/>
        <a:srcRect/>
        <a:stretch>
          <a:fillRect/>
        </a:stretch>
      </xdr:blipFill>
      <xdr:spPr bwMode="auto">
        <a:xfrm>
          <a:off x="4943475" y="99060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3</xdr:col>
      <xdr:colOff>19050</xdr:colOff>
      <xdr:row>3</xdr:row>
      <xdr:rowOff>85725</xdr:rowOff>
    </xdr:from>
    <xdr:ext cx="47625" cy="47625"/>
    <xdr:pic macro="[3]!DesignIconClicked">
      <xdr:nvPicPr>
        <xdr:cNvPr id="16" name="BExUBK0YZ5VYFY8TTITJGJU9S06A" hidden="1"/>
        <xdr:cNvPicPr>
          <a:picLocks noChangeAspect="1" noChangeArrowheads="1"/>
        </xdr:cNvPicPr>
      </xdr:nvPicPr>
      <xdr:blipFill>
        <a:blip xmlns:r="http://schemas.openxmlformats.org/officeDocument/2006/relationships" r:embed="rId2" cstate="print"/>
        <a:srcRect/>
        <a:stretch>
          <a:fillRect/>
        </a:stretch>
      </xdr:blipFill>
      <xdr:spPr bwMode="auto">
        <a:xfrm>
          <a:off x="4943475" y="106680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4</xdr:col>
      <xdr:colOff>28575</xdr:colOff>
      <xdr:row>3</xdr:row>
      <xdr:rowOff>9525</xdr:rowOff>
    </xdr:from>
    <xdr:ext cx="47625" cy="47625"/>
    <xdr:pic macro="[3]!DesignIconClicked">
      <xdr:nvPicPr>
        <xdr:cNvPr id="17" name="BExUEZCSSJ7RN4J18I2NUIQR2FZS" hidden="1"/>
        <xdr:cNvPicPr>
          <a:picLocks noChangeAspect="1" noChangeArrowheads="1"/>
        </xdr:cNvPicPr>
      </xdr:nvPicPr>
      <xdr:blipFill>
        <a:blip xmlns:r="http://schemas.openxmlformats.org/officeDocument/2006/relationships" r:embed="rId1" cstate="print"/>
        <a:srcRect/>
        <a:stretch>
          <a:fillRect/>
        </a:stretch>
      </xdr:blipFill>
      <xdr:spPr bwMode="auto">
        <a:xfrm>
          <a:off x="6191250" y="99060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4</xdr:col>
      <xdr:colOff>28575</xdr:colOff>
      <xdr:row>3</xdr:row>
      <xdr:rowOff>85725</xdr:rowOff>
    </xdr:from>
    <xdr:ext cx="47625" cy="47625"/>
    <xdr:pic macro="[3]!DesignIconClicked">
      <xdr:nvPicPr>
        <xdr:cNvPr id="18" name="BExS3JDQWF7U3F5JTEVOE16ASIYK" hidden="1"/>
        <xdr:cNvPicPr>
          <a:picLocks noChangeAspect="1" noChangeArrowheads="1"/>
        </xdr:cNvPicPr>
      </xdr:nvPicPr>
      <xdr:blipFill>
        <a:blip xmlns:r="http://schemas.openxmlformats.org/officeDocument/2006/relationships" r:embed="rId2" cstate="print"/>
        <a:srcRect/>
        <a:stretch>
          <a:fillRect/>
        </a:stretch>
      </xdr:blipFill>
      <xdr:spPr bwMode="auto">
        <a:xfrm>
          <a:off x="6191250" y="106680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0</xdr:col>
      <xdr:colOff>47625</xdr:colOff>
      <xdr:row>181</xdr:row>
      <xdr:rowOff>0</xdr:rowOff>
    </xdr:from>
    <xdr:ext cx="123825" cy="123825"/>
    <xdr:pic macro="[3]!DesignIconClicked">
      <xdr:nvPicPr>
        <xdr:cNvPr id="19" name="BEx973S463FCQVJ7QDFBUIU0WJ3F" descr="ZQTVYL8DCSADVT0QMRXFLU0TR" hidden="1"/>
        <xdr:cNvPicPr>
          <a:picLocks noChangeAspect="1" noChangeArrowheads="1"/>
        </xdr:cNvPicPr>
      </xdr:nvPicPr>
      <xdr:blipFill>
        <a:blip xmlns:r="http://schemas.openxmlformats.org/officeDocument/2006/relationships" r:embed="rId3" cstate="print"/>
        <a:srcRect/>
        <a:stretch>
          <a:fillRect/>
        </a:stretch>
      </xdr:blipFill>
      <xdr:spPr bwMode="auto">
        <a:xfrm>
          <a:off x="47625" y="744950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85725</xdr:colOff>
      <xdr:row>181</xdr:row>
      <xdr:rowOff>0</xdr:rowOff>
    </xdr:from>
    <xdr:ext cx="123825" cy="123825"/>
    <xdr:pic macro="[3]!DesignIconClicked">
      <xdr:nvPicPr>
        <xdr:cNvPr id="20" name="BExRZO0PLWWMCLGRH7EH6UXYWGAJ" descr="9D4GQ34QB727H10MA3SSAR2R9" hidden="1"/>
        <xdr:cNvPicPr>
          <a:picLocks noChangeAspect="1" noChangeArrowheads="1"/>
        </xdr:cNvPicPr>
      </xdr:nvPicPr>
      <xdr:blipFill>
        <a:blip xmlns:r="http://schemas.openxmlformats.org/officeDocument/2006/relationships" r:embed="rId4" cstate="print"/>
        <a:srcRect/>
        <a:stretch>
          <a:fillRect/>
        </a:stretch>
      </xdr:blipFill>
      <xdr:spPr bwMode="auto">
        <a:xfrm>
          <a:off x="85725" y="744950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181</xdr:row>
      <xdr:rowOff>0</xdr:rowOff>
    </xdr:from>
    <xdr:ext cx="123825" cy="123825"/>
    <xdr:pic macro="[3]!DesignIconClicked">
      <xdr:nvPicPr>
        <xdr:cNvPr id="21" name="BExBDP6HNAAJUM39SE5G2C8BKNRQ" descr="1TM64TL2QIMYV7WYSV2VLGXY4"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744950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181</xdr:row>
      <xdr:rowOff>0</xdr:rowOff>
    </xdr:from>
    <xdr:ext cx="123825" cy="123825"/>
    <xdr:pic macro="[3]!DesignIconClicked">
      <xdr:nvPicPr>
        <xdr:cNvPr id="22" name="BExQEGJP61DL2NZY6LMBHBZ0J5YT" descr="D6ZNRZJ7EX4GZT9RO8LE0C905"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744950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181</xdr:row>
      <xdr:rowOff>0</xdr:rowOff>
    </xdr:from>
    <xdr:ext cx="123825" cy="123825"/>
    <xdr:pic macro="[3]!DesignIconClicked">
      <xdr:nvPicPr>
        <xdr:cNvPr id="23" name="BExTY1BCS6HZIF6HI5491FGHDVAE" descr="MJ6976KI2UH1IE8M227DUYXMJ"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744950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181</xdr:row>
      <xdr:rowOff>0</xdr:rowOff>
    </xdr:from>
    <xdr:ext cx="123825" cy="123825"/>
    <xdr:pic macro="[3]!DesignIconClicked">
      <xdr:nvPicPr>
        <xdr:cNvPr id="24" name="BEx5FXJGJOT93D0J2IRJ3985IUMI"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744950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9525</xdr:colOff>
      <xdr:row>181</xdr:row>
      <xdr:rowOff>0</xdr:rowOff>
    </xdr:from>
    <xdr:ext cx="123825" cy="123825"/>
    <xdr:pic macro="[3]!DesignIconClicked">
      <xdr:nvPicPr>
        <xdr:cNvPr id="25" name="BEx3RTMHAR35NUAAK49TV6NU7EPA" descr="QFXLG4ZCXTRQSJYFCKJ58G9N8" hidden="1"/>
        <xdr:cNvPicPr>
          <a:picLocks noChangeAspect="1" noChangeArrowheads="1"/>
        </xdr:cNvPicPr>
      </xdr:nvPicPr>
      <xdr:blipFill>
        <a:blip xmlns:r="http://schemas.openxmlformats.org/officeDocument/2006/relationships" r:embed="rId3" cstate="print"/>
        <a:srcRect/>
        <a:stretch>
          <a:fillRect/>
        </a:stretch>
      </xdr:blipFill>
      <xdr:spPr bwMode="auto">
        <a:xfrm>
          <a:off x="9525" y="744950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85725</xdr:colOff>
      <xdr:row>181</xdr:row>
      <xdr:rowOff>0</xdr:rowOff>
    </xdr:from>
    <xdr:ext cx="123825" cy="123825"/>
    <xdr:pic macro="[3]!DesignIconClicked">
      <xdr:nvPicPr>
        <xdr:cNvPr id="26" name="BExS8T38WLC2R738ZC7BDJQAKJAJ" descr="MRI962L5PB0E0YWXCIBN82VJH" hidden="1"/>
        <xdr:cNvPicPr>
          <a:picLocks noChangeAspect="1" noChangeArrowheads="1"/>
        </xdr:cNvPicPr>
      </xdr:nvPicPr>
      <xdr:blipFill>
        <a:blip xmlns:r="http://schemas.openxmlformats.org/officeDocument/2006/relationships" r:embed="rId4" cstate="print"/>
        <a:srcRect/>
        <a:stretch>
          <a:fillRect/>
        </a:stretch>
      </xdr:blipFill>
      <xdr:spPr bwMode="auto">
        <a:xfrm>
          <a:off x="85725" y="744950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181</xdr:row>
      <xdr:rowOff>0</xdr:rowOff>
    </xdr:from>
    <xdr:ext cx="123825" cy="123825"/>
    <xdr:pic macro="[3]!DesignIconClicked">
      <xdr:nvPicPr>
        <xdr:cNvPr id="27" name="BEx5F64BJ6DCM4EJH81D5ZFNPZ0V" descr="7DJ9FILZD2YPS6X1JBP9E76TU"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744950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181</xdr:row>
      <xdr:rowOff>0</xdr:rowOff>
    </xdr:from>
    <xdr:ext cx="123825" cy="123825"/>
    <xdr:pic macro="[3]!DesignIconClicked">
      <xdr:nvPicPr>
        <xdr:cNvPr id="28" name="BExQEXXHA3EEXR44LT6RKCDWM6ZT"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744950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85725</xdr:colOff>
      <xdr:row>181</xdr:row>
      <xdr:rowOff>0</xdr:rowOff>
    </xdr:from>
    <xdr:ext cx="123825" cy="123825"/>
    <xdr:pic macro="[3]!DesignIconClicked">
      <xdr:nvPicPr>
        <xdr:cNvPr id="29" name="BEx1X6AMHV6ZK3UJB2BXIJTJHYJU" descr="OALR4L95ELQLZ1Y1LETHM1CS9" hidden="1"/>
        <xdr:cNvPicPr>
          <a:picLocks noChangeAspect="1" noChangeArrowheads="1"/>
        </xdr:cNvPicPr>
      </xdr:nvPicPr>
      <xdr:blipFill>
        <a:blip xmlns:r="http://schemas.openxmlformats.org/officeDocument/2006/relationships" r:embed="rId3" cstate="print"/>
        <a:srcRect/>
        <a:stretch>
          <a:fillRect/>
        </a:stretch>
      </xdr:blipFill>
      <xdr:spPr bwMode="auto">
        <a:xfrm>
          <a:off x="85725" y="744950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9525</xdr:colOff>
      <xdr:row>181</xdr:row>
      <xdr:rowOff>0</xdr:rowOff>
    </xdr:from>
    <xdr:ext cx="123825" cy="123825"/>
    <xdr:pic macro="[3]!DesignIconClicked">
      <xdr:nvPicPr>
        <xdr:cNvPr id="30" name="BExSDIVCE09QKG3CT52PHCS6ZJ09" descr="9F076L7EQCF2COMMGCQG6BQGU" hidden="1"/>
        <xdr:cNvPicPr>
          <a:picLocks noChangeAspect="1" noChangeArrowheads="1"/>
        </xdr:cNvPicPr>
      </xdr:nvPicPr>
      <xdr:blipFill>
        <a:blip xmlns:r="http://schemas.openxmlformats.org/officeDocument/2006/relationships" r:embed="rId3" cstate="print"/>
        <a:srcRect/>
        <a:stretch>
          <a:fillRect/>
        </a:stretch>
      </xdr:blipFill>
      <xdr:spPr bwMode="auto">
        <a:xfrm>
          <a:off x="9525" y="744950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181</xdr:row>
      <xdr:rowOff>0</xdr:rowOff>
    </xdr:from>
    <xdr:ext cx="123825" cy="123825"/>
    <xdr:pic macro="[3]!DesignIconClicked">
      <xdr:nvPicPr>
        <xdr:cNvPr id="31" name="BEx1QZGQZBAWJ8591VXEIPUOVS7X" descr="MEW27CPIFG44B7E7HEQUUF5QF"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744950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181</xdr:row>
      <xdr:rowOff>0</xdr:rowOff>
    </xdr:from>
    <xdr:ext cx="123825" cy="123825"/>
    <xdr:pic macro="[3]!DesignIconClicked">
      <xdr:nvPicPr>
        <xdr:cNvPr id="32" name="BExMF7LICJLPXSHM63A6EQ79YQKG" descr="U084VZL15IMB1OFRRAY6GVKAE"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744950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181</xdr:row>
      <xdr:rowOff>0</xdr:rowOff>
    </xdr:from>
    <xdr:ext cx="123825" cy="123825"/>
    <xdr:pic macro="[3]!DesignIconClicked">
      <xdr:nvPicPr>
        <xdr:cNvPr id="33" name="BExS343F8GCKP6HTF9Y97L133DX8" descr="ZRF0KB1IYQSNV63CTXT25G67G"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744950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181</xdr:row>
      <xdr:rowOff>0</xdr:rowOff>
    </xdr:from>
    <xdr:ext cx="123825" cy="123825"/>
    <xdr:pic macro="[3]!DesignIconClicked">
      <xdr:nvPicPr>
        <xdr:cNvPr id="34" name="BExZMRC09W87CY4B73NPZMNH21AH" descr="78CUMI0OVLYJRSDRQ3V2YX812"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744950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181</xdr:row>
      <xdr:rowOff>0</xdr:rowOff>
    </xdr:from>
    <xdr:ext cx="123825" cy="123825"/>
    <xdr:pic macro="[3]!DesignIconClicked">
      <xdr:nvPicPr>
        <xdr:cNvPr id="35" name="BExZXVFJ4DY4I24AARDT4AMP6EN1" descr="TXSMH2MTH86CYKA26740RQPUC"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744950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181</xdr:row>
      <xdr:rowOff>0</xdr:rowOff>
    </xdr:from>
    <xdr:ext cx="123825" cy="123825"/>
    <xdr:pic macro="[3]!DesignIconClicked">
      <xdr:nvPicPr>
        <xdr:cNvPr id="36" name="BExOCUIOFQWUGTBU5ESTW3EYEP5C" descr="9BNF49V0R6VVYPHEVMJ3ABDQZ"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744950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181</xdr:row>
      <xdr:rowOff>0</xdr:rowOff>
    </xdr:from>
    <xdr:ext cx="123825" cy="123825"/>
    <xdr:pic macro="[3]!DesignIconClicked">
      <xdr:nvPicPr>
        <xdr:cNvPr id="37" name="BExU65O9OE4B4MQ2A3OYH13M8BZJ" descr="3INNIMMPDBB0JF37L81M6ID21"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744950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181</xdr:row>
      <xdr:rowOff>0</xdr:rowOff>
    </xdr:from>
    <xdr:ext cx="123825" cy="123825"/>
    <xdr:pic macro="[3]!DesignIconClicked">
      <xdr:nvPicPr>
        <xdr:cNvPr id="38" name="BExOPRCR0UW7TKXSV5WDTL348FGL" descr="S9JM17GP1802LHN4GT14BJYIC"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744950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181</xdr:row>
      <xdr:rowOff>0</xdr:rowOff>
    </xdr:from>
    <xdr:ext cx="123825" cy="123825"/>
    <xdr:pic macro="[3]!DesignIconClicked">
      <xdr:nvPicPr>
        <xdr:cNvPr id="39" name="BEx5OESAY2W8SEGI3TSB65EHJ04B" descr="9CN2Y88X8WYV1HWZG1QILY9BK"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744950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181</xdr:row>
      <xdr:rowOff>0</xdr:rowOff>
    </xdr:from>
    <xdr:ext cx="123825" cy="123825"/>
    <xdr:pic macro="[3]!DesignIconClicked">
      <xdr:nvPicPr>
        <xdr:cNvPr id="40" name="BExGMWEQ2BYRY9BAO5T1X850MJN1" descr="AZ9ST0XDIOP50HSUFO5V31BR0"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744950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twoCellAnchor editAs="oneCell">
    <xdr:from>
      <xdr:col>6</xdr:col>
      <xdr:colOff>0</xdr:colOff>
      <xdr:row>3</xdr:row>
      <xdr:rowOff>9525</xdr:rowOff>
    </xdr:from>
    <xdr:to>
      <xdr:col>6</xdr:col>
      <xdr:colOff>50800</xdr:colOff>
      <xdr:row>3</xdr:row>
      <xdr:rowOff>60325</xdr:rowOff>
    </xdr:to>
    <xdr:pic macro="[3]!DesignIconClicked">
      <xdr:nvPicPr>
        <xdr:cNvPr id="41" name="BExD1E9H8RADWSHHVZEMGI2AMWN2"/>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7696200" y="990600"/>
          <a:ext cx="50800" cy="50800"/>
        </a:xfrm>
        <a:prstGeom prst="rect">
          <a:avLst/>
        </a:prstGeom>
      </xdr:spPr>
    </xdr:pic>
    <xdr:clientData fPrintsWithSheet="0"/>
  </xdr:twoCellAnchor>
  <xdr:twoCellAnchor editAs="oneCell">
    <xdr:from>
      <xdr:col>6</xdr:col>
      <xdr:colOff>19050</xdr:colOff>
      <xdr:row>3</xdr:row>
      <xdr:rowOff>9525</xdr:rowOff>
    </xdr:from>
    <xdr:to>
      <xdr:col>6</xdr:col>
      <xdr:colOff>69850</xdr:colOff>
      <xdr:row>3</xdr:row>
      <xdr:rowOff>60325</xdr:rowOff>
    </xdr:to>
    <xdr:pic macro="[3]!DesignIconClicked">
      <xdr:nvPicPr>
        <xdr:cNvPr id="42" name="BExZWMH3QP5E70XB3180R1OVWR44"/>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7715250" y="990600"/>
          <a:ext cx="50800" cy="50800"/>
        </a:xfrm>
        <a:prstGeom prst="rect">
          <a:avLst/>
        </a:prstGeom>
      </xdr:spPr>
    </xdr:pic>
    <xdr:clientData fPrintsWithSheet="0"/>
  </xdr:twoCellAnchor>
  <xdr:twoCellAnchor editAs="oneCell">
    <xdr:from>
      <xdr:col>6</xdr:col>
      <xdr:colOff>19050</xdr:colOff>
      <xdr:row>3</xdr:row>
      <xdr:rowOff>85725</xdr:rowOff>
    </xdr:from>
    <xdr:to>
      <xdr:col>6</xdr:col>
      <xdr:colOff>69850</xdr:colOff>
      <xdr:row>3</xdr:row>
      <xdr:rowOff>136525</xdr:rowOff>
    </xdr:to>
    <xdr:pic macro="[3]!DesignIconClicked">
      <xdr:nvPicPr>
        <xdr:cNvPr id="43" name="BExCZMKQ93MZZGN2Y23TJWSX4ZZ3"/>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7715250" y="1066800"/>
          <a:ext cx="50800" cy="50800"/>
        </a:xfrm>
        <a:prstGeom prst="rect">
          <a:avLst/>
        </a:prstGeom>
      </xdr:spPr>
    </xdr:pic>
    <xdr:clientData/>
  </xdr:twoCellAnchor>
  <xdr:twoCellAnchor editAs="oneCell">
    <xdr:from>
      <xdr:col>13</xdr:col>
      <xdr:colOff>0</xdr:colOff>
      <xdr:row>3</xdr:row>
      <xdr:rowOff>9525</xdr:rowOff>
    </xdr:from>
    <xdr:to>
      <xdr:col>13</xdr:col>
      <xdr:colOff>50800</xdr:colOff>
      <xdr:row>3</xdr:row>
      <xdr:rowOff>60325</xdr:rowOff>
    </xdr:to>
    <xdr:pic macro="[3]!DesignIconClicked">
      <xdr:nvPicPr>
        <xdr:cNvPr id="44" name="BExGUO14XEX5DYPGJIVLGJYLGM3E"/>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4335125" y="990600"/>
          <a:ext cx="50800" cy="50800"/>
        </a:xfrm>
        <a:prstGeom prst="rect">
          <a:avLst/>
        </a:prstGeom>
      </xdr:spPr>
    </xdr:pic>
    <xdr:clientData fPrintsWithSheet="0"/>
  </xdr:twoCellAnchor>
  <xdr:twoCellAnchor editAs="oneCell">
    <xdr:from>
      <xdr:col>13</xdr:col>
      <xdr:colOff>0</xdr:colOff>
      <xdr:row>3</xdr:row>
      <xdr:rowOff>85725</xdr:rowOff>
    </xdr:from>
    <xdr:to>
      <xdr:col>13</xdr:col>
      <xdr:colOff>50800</xdr:colOff>
      <xdr:row>3</xdr:row>
      <xdr:rowOff>136525</xdr:rowOff>
    </xdr:to>
    <xdr:pic macro="[3]!DesignIconClicked">
      <xdr:nvPicPr>
        <xdr:cNvPr id="45" name="BExW9R6GWCU8IVY52F2NG9998G48"/>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4335125" y="1066800"/>
          <a:ext cx="50800" cy="50800"/>
        </a:xfrm>
        <a:prstGeom prst="rect">
          <a:avLst/>
        </a:prstGeom>
      </xdr:spPr>
    </xdr:pic>
    <xdr:clientData/>
  </xdr:twoCellAnchor>
  <xdr:twoCellAnchor editAs="oneCell">
    <xdr:from>
      <xdr:col>13</xdr:col>
      <xdr:colOff>0</xdr:colOff>
      <xdr:row>3</xdr:row>
      <xdr:rowOff>9525</xdr:rowOff>
    </xdr:from>
    <xdr:to>
      <xdr:col>13</xdr:col>
      <xdr:colOff>50800</xdr:colOff>
      <xdr:row>3</xdr:row>
      <xdr:rowOff>60325</xdr:rowOff>
    </xdr:to>
    <xdr:pic macro="[3]!DesignIconClicked">
      <xdr:nvPicPr>
        <xdr:cNvPr id="46" name="BExOO4B8H72D1OULYUR1ZOBSXUJW"/>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4335125" y="990600"/>
          <a:ext cx="50800" cy="50800"/>
        </a:xfrm>
        <a:prstGeom prst="rect">
          <a:avLst/>
        </a:prstGeom>
      </xdr:spPr>
    </xdr:pic>
    <xdr:clientData fPrintsWithSheet="0"/>
  </xdr:twoCellAnchor>
  <xdr:twoCellAnchor editAs="oneCell">
    <xdr:from>
      <xdr:col>13</xdr:col>
      <xdr:colOff>0</xdr:colOff>
      <xdr:row>3</xdr:row>
      <xdr:rowOff>85725</xdr:rowOff>
    </xdr:from>
    <xdr:to>
      <xdr:col>13</xdr:col>
      <xdr:colOff>50800</xdr:colOff>
      <xdr:row>3</xdr:row>
      <xdr:rowOff>136525</xdr:rowOff>
    </xdr:to>
    <xdr:pic macro="[3]!DesignIconClicked">
      <xdr:nvPicPr>
        <xdr:cNvPr id="47" name="BExZS2JH14OVS1HST6IJQ69EG8F8"/>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4335125" y="1066800"/>
          <a:ext cx="50800" cy="50800"/>
        </a:xfrm>
        <a:prstGeom prst="rect">
          <a:avLst/>
        </a:prstGeom>
      </xdr:spPr>
    </xdr:pic>
    <xdr:clientData/>
  </xdr:twoCellAnchor>
  <xdr:twoCellAnchor editAs="oneCell">
    <xdr:from>
      <xdr:col>13</xdr:col>
      <xdr:colOff>0</xdr:colOff>
      <xdr:row>3</xdr:row>
      <xdr:rowOff>9525</xdr:rowOff>
    </xdr:from>
    <xdr:to>
      <xdr:col>13</xdr:col>
      <xdr:colOff>50800</xdr:colOff>
      <xdr:row>3</xdr:row>
      <xdr:rowOff>60325</xdr:rowOff>
    </xdr:to>
    <xdr:pic macro="[3]!DesignIconClicked">
      <xdr:nvPicPr>
        <xdr:cNvPr id="48" name="BExMDY6YTYNPRRND5EJ9Z1PPSQ6O"/>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4335125" y="990600"/>
          <a:ext cx="50800" cy="50800"/>
        </a:xfrm>
        <a:prstGeom prst="rect">
          <a:avLst/>
        </a:prstGeom>
      </xdr:spPr>
    </xdr:pic>
    <xdr:clientData fPrintsWithSheet="0"/>
  </xdr:twoCellAnchor>
  <xdr:twoCellAnchor editAs="oneCell">
    <xdr:from>
      <xdr:col>13</xdr:col>
      <xdr:colOff>25400</xdr:colOff>
      <xdr:row>3</xdr:row>
      <xdr:rowOff>9525</xdr:rowOff>
    </xdr:from>
    <xdr:to>
      <xdr:col>13</xdr:col>
      <xdr:colOff>76200</xdr:colOff>
      <xdr:row>3</xdr:row>
      <xdr:rowOff>60325</xdr:rowOff>
    </xdr:to>
    <xdr:pic macro="[3]!DesignIconClicked">
      <xdr:nvPicPr>
        <xdr:cNvPr id="49" name="BExKDDBR4UYRKCK4KRVKK7J80IAG"/>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4360525" y="990600"/>
          <a:ext cx="50800" cy="50800"/>
        </a:xfrm>
        <a:prstGeom prst="rect">
          <a:avLst/>
        </a:prstGeom>
      </xdr:spPr>
    </xdr:pic>
    <xdr:clientData fPrintsWithSheet="0"/>
  </xdr:twoCellAnchor>
  <xdr:twoCellAnchor editAs="oneCell">
    <xdr:from>
      <xdr:col>13</xdr:col>
      <xdr:colOff>25400</xdr:colOff>
      <xdr:row>3</xdr:row>
      <xdr:rowOff>85725</xdr:rowOff>
    </xdr:from>
    <xdr:to>
      <xdr:col>13</xdr:col>
      <xdr:colOff>76200</xdr:colOff>
      <xdr:row>3</xdr:row>
      <xdr:rowOff>136525</xdr:rowOff>
    </xdr:to>
    <xdr:pic macro="[3]!DesignIconClicked">
      <xdr:nvPicPr>
        <xdr:cNvPr id="50" name="BExVXDIX0MAMAC5K94FCUY8T1FCU"/>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4360525"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51" name="BExTVZAH5G1UCKXE3KLP7SC82I5T"/>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52" name="BEx1LCVAXJQMOIL5PRH2BLK8GZNU"/>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53" name="BExD3WH03X75EF18CLABD2IUZFTP"/>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54" name="BExD2HYZMQAXZ134HYP0ZOHPWI0N"/>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55" name="BEx1J78WBJ2US6ZR7117RDEX2ESI"/>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56" name="BEx7LKMFON7CUFVTHTX0NU51X2JF"/>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57" name="BExMJR8BWA40HLX4GFHPFI9DCWEB"/>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58" name="BExMIY0F4F3HZFUE3XV5COCEE26P"/>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59" name="BEx7B959RYOLBF51KXYRASPMKXE7"/>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60" name="BExGVW31MCCBKWA414R1I17FG6LZ"/>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61" name="BExY15MIZ9HZQYAJPR88IDHPCR0N"/>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62" name="BEx9AAPW84PUHBI8XLA54SVAS8K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63" name="BEx9GAHYU7Q5LZOOI6199IAPRE2N"/>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64" name="BExVQ9KW4GYJPLY9G5POQCOT5TC4"/>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65" name="BExZLWWYGFJW6DMZJ3WVUI0910B9"/>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66" name="BExZJ4YNWH0641OZXC2GI9OTK4F3"/>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67" name="BExBB79R1QHEYJROMINMI0HEYUF4"/>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68" name="BExIO4Y56C8DOJIHFASXYPTTIFIO"/>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69" name="BEx3H4CYGBAZSHLLE78CF7AFB7AC"/>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70" name="BExD2FFCAJ7O5NTLVBTP7DT1O7BN"/>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71" name="BEx1WPYIVJ0SVNCNDVD7NA56EYJJ"/>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72" name="BExH2DEDQ8LOHEOEI8R2N0PD73U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73" name="BExW4U1YPH4Q6DLVT0R9QJSX9AWO"/>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74" name="BEx1P0FSYRGKVG6LW8K3DIAOTO9J"/>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75" name="BExKNI235JN6IZEHLYTQPMNN324C"/>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76" name="BExUC55OGPXNTPZ5JHPHD4P8EOM4"/>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77" name="BEx5FWXVOQ4V3SO8KJ30JWD0GR0U"/>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78" name="BExVYFW01TU4CE5XH1HEKETJ28Z5"/>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79" name="BExOBMWVSXQW1L8N3HWU9594TPVY"/>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80" name="BExAY68QVQOWD1PH0E3B8KW3D5O5"/>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81" name="BEx9HJ5L9BR0ZHMUU7YO836DT7KO"/>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82" name="BExOJFVRK1NTMI56120KJ3UIIZX3"/>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83" name="BExO6WDUNS5G92QR4WSE5SIH6PR5"/>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84" name="BExTV14F84AX4BLJUX6LMBMNLFDQ"/>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85" name="BExAZ43TLJZ8LG50H3I16BFJEEKA"/>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86" name="BExMLM2GGGBG1T6RET3KO318V3N1"/>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87" name="BExD542T9IBXF6AW5CQ2XF9Y6JUV"/>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88" name="BEx1VRCD2HF8TE475NP9T7UFYN2Q"/>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89" name="BEx7HZWK4SJGW3IAZ40376X7ZL1Q"/>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90" name="BExEQY6DIKQOKZJEGV9PRGOYZT8V"/>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91" name="BExGV17PAZYQ18G3M2Z66SFT8AMO"/>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92" name="BExIHAAS61IM1VHBF8DFXHIR5V5V"/>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93" name="BExZSGMLDZLQL2W255O4DSSVN9WQ"/>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94" name="BExOAGNQ4OQML6W7UP3PR2VMRAOK"/>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95" name="BExUAOPI3KB5IY8SG7RZ3H8BCUFV"/>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96" name="BEx56YM0QABPM03SH99359LXTGZ1"/>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97" name="BExW1IBS64GVFXAXWTM05FIR4MYJ"/>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98" name="BEx7IZKCBLGQRH6TFMK5QB1MTYXL"/>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99" name="BExIWKP2BNDU1IFQDVN0PJWLNOGT"/>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100" name="BExQ6STO8Z9C2C9MCVKPO56UJMUH"/>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101" name="BExMDOLOR8TJ77J35OW5MS6WW02W"/>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102" name="BExKFIHZMI8VFAOSWZGTWNO2RZTP"/>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103" name="BExKPW2P4KR40P0M3M2DSFCULSDS"/>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104" name="BEx1TRKC5BFCZ0IAZKZK0CJAM6GG"/>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105" name="BExD3F37A9DHK5S5UJQMLG7KT2B0"/>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106" name="BExVUMXB8Q44I72ZW9E8DNQSBAWZ"/>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107" name="BExU5NU83SKYDJ1G2W4C35H0E41U"/>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108" name="BExIWBPDP0NGN441FTE7RTGW8ILW"/>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109" name="BExGX0ZQTPS85D26J94ZY8ZLSM63"/>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110" name="BExSCD28W8JTODH668NQ8049OZ48"/>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111" name="BExZKS5J2XQW0KWR44LDQYMJFX72"/>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112" name="BExEXSOG6N7YCVGT46FNAZLW6NL2"/>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113" name="BEx1PI9OVZ6BGCBCLJTTKKALH1X5"/>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114" name="BExEQ7I2PU4FTY35L6GODR66U4L8"/>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115" name="BExAX2OIJR66704OZ0S5CPPIXUYM"/>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116" name="BExMIIKUXXTHM7KQ9CORMBOCTCEE"/>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117" name="BExTXIFMKYFLQU1HHDF7ZN3559IV"/>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118" name="BExGQ5QM7LIUGLZN8G4V4VWBQ6V4"/>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119" name="BExQ8EYWE01KDM5CNQ1BNVS2WH3G"/>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120" name="BExB8NV3FUMSUMTNSFGSHX3C5XHK"/>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121" name="BEx59WK1TU4ICIT2JF8N14X0LKQW"/>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122" name="BExO82N1EV6R6DOJFKTO1KSCTIVN"/>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123" name="BExMQFQN5THH0322ISJJVSD6Y9XJ"/>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124" name="BEx9BPYQWO0QR1D6Y835D3HLHIF0"/>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125" name="BExB3TVXMT9GLXL924XP18B0MRHY"/>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126" name="BExMS5MS8Z6V80HZV31H1OW9IE40"/>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127" name="BExU35HBOYUDYLGV2J49101IM6FI"/>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128" name="BExS3BAEDVQYNX19X2JHAKQFTQ14"/>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129" name="BExEZIKEXO1AAQSGKF62HRRDANZL"/>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130" name="BExIQWAV9F1D3FXRKAPPACTJ0BG5"/>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131" name="BEx7BWO5USJNMQH6OXD195CMFBZU"/>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132" name="BEx1JCN5LGK30JND2BNMMCWT2TT3"/>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133" name="BExTXQ2NXAHUR5VNFD8T6JWFSMP2"/>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134" name="BExCYNT4Y5JEL2M59EYB6XC0UJWP"/>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135" name="BEx91I30DR61TV0THK54XOXOWBWI"/>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136" name="BExS3BAF6H25N3YH52VQ9CHNEYAF"/>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137" name="BEx3K2GBW7MDUKLVDQEIUPYJFQS2"/>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138" name="BExKIKMYLTNJPTHOS92EMHUVRPJ2"/>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139" name="BExSFYZC7MLVZ854UXO2OKHUWASA"/>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140" name="BExEYRQSYEEWINYT0YL0OOYM6V3W"/>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141" name="BExOEB47GCGXXY1QNH5P8XFYMEDE"/>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142" name="BExGQCC5EKAKD1PIPIWQ8X2MKTIV"/>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143" name="BExIQ2S5E2J8RL2F5ISVXYQU9Z78"/>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144" name="BExF3OKDU1O0UEOAVCYVZQ0OZV2S"/>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145" name="BExOC98MESW3GMVY1UD0K9DGPCR7"/>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146" name="BExD479EUL33L6OLUPX6QCMHDZYW"/>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147" name="BEx7DCYWAOLV8HG7E2VX7HL6QMYG"/>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148" name="BExIY2C9F8SYYMWTAREUOYH91UZJ"/>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149" name="BExZS28OHWWX52RAQYMZ74F80IBD"/>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150" name="BExZMFXZLFNCUQ2J5K3BBKTVCJE6"/>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151" name="BExQIRN24WHCCKHSYA9CFXIZ0WMH"/>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152" name="BExMFIOQOTX2PSRA7EELZB189OLT"/>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153" name="BEx5EKOQAJMNR5GUMV8USNWLTAO9"/>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154" name="BExET7ZRM85KWGDK6DJXVNSTUE7M"/>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155" name="BExVT9RSWKYPJ1XGQNME2EU4CHNC"/>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156" name="BExIKDC2IKC8D85DG94CCGZMHWF5"/>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157" name="BEx3D5JWV7W44JBF9OZROXH800X8"/>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twoCellAnchor editAs="oneCell">
    <xdr:from>
      <xdr:col>17</xdr:col>
      <xdr:colOff>0</xdr:colOff>
      <xdr:row>3</xdr:row>
      <xdr:rowOff>85725</xdr:rowOff>
    </xdr:from>
    <xdr:to>
      <xdr:col>17</xdr:col>
      <xdr:colOff>50800</xdr:colOff>
      <xdr:row>3</xdr:row>
      <xdr:rowOff>136525</xdr:rowOff>
    </xdr:to>
    <xdr:pic macro="[3]!DesignIconClicked">
      <xdr:nvPicPr>
        <xdr:cNvPr id="158" name="BExIQEX206GRBCY99RXTR0AG3WST"/>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887700" y="1066800"/>
          <a:ext cx="50800" cy="50800"/>
        </a:xfrm>
        <a:prstGeom prst="rect">
          <a:avLst/>
        </a:prstGeom>
      </xdr:spPr>
    </xdr:pic>
    <xdr:clientData/>
  </xdr:twoCellAnchor>
  <xdr:twoCellAnchor editAs="oneCell">
    <xdr:from>
      <xdr:col>17</xdr:col>
      <xdr:colOff>0</xdr:colOff>
      <xdr:row>3</xdr:row>
      <xdr:rowOff>9525</xdr:rowOff>
    </xdr:from>
    <xdr:to>
      <xdr:col>17</xdr:col>
      <xdr:colOff>50800</xdr:colOff>
      <xdr:row>3</xdr:row>
      <xdr:rowOff>60325</xdr:rowOff>
    </xdr:to>
    <xdr:pic macro="[3]!DesignIconClicked">
      <xdr:nvPicPr>
        <xdr:cNvPr id="159" name="BEx9FP2K7BHY3TP9J025OEMM336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887700" y="990600"/>
          <a:ext cx="50800" cy="50800"/>
        </a:xfrm>
        <a:prstGeom prst="rect">
          <a:avLst/>
        </a:prstGeom>
      </xdr:spPr>
    </xdr:pic>
    <xdr:clientData fPrintsWithSheet="0"/>
  </xdr:twoCellAnchor>
  <xdr:oneCellAnchor>
    <xdr:from>
      <xdr:col>0</xdr:col>
      <xdr:colOff>28575</xdr:colOff>
      <xdr:row>71</xdr:row>
      <xdr:rowOff>0</xdr:rowOff>
    </xdr:from>
    <xdr:ext cx="123825" cy="123825"/>
    <xdr:pic macro="[3]!DesignIconClicked">
      <xdr:nvPicPr>
        <xdr:cNvPr id="160" name="BExW253QPOZK9KW8BJC3LBXGCG2N" descr="Y5HX37BEUWSN1NEFJKZJXI3SX" hidden="1"/>
        <xdr:cNvPicPr>
          <a:picLocks noChangeAspect="1" noChangeArrowheads="1"/>
        </xdr:cNvPicPr>
      </xdr:nvPicPr>
      <xdr:blipFill>
        <a:blip xmlns:r="http://schemas.openxmlformats.org/officeDocument/2006/relationships" r:embed="rId3" cstate="print"/>
        <a:srcRect/>
        <a:stretch>
          <a:fillRect/>
        </a:stretch>
      </xdr:blipFill>
      <xdr:spPr bwMode="auto">
        <a:xfrm>
          <a:off x="28575" y="260794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71</xdr:row>
      <xdr:rowOff>0</xdr:rowOff>
    </xdr:from>
    <xdr:ext cx="123825" cy="123825"/>
    <xdr:pic macro="[3]!DesignIconClicked">
      <xdr:nvPicPr>
        <xdr:cNvPr id="161" name="BEx973S463FCQVJ7QDFBUIU0WJ3F" descr="ZQTVYL8DCSADVT0QMRXFLU0TR" hidden="1"/>
        <xdr:cNvPicPr>
          <a:picLocks noChangeAspect="1" noChangeArrowheads="1"/>
        </xdr:cNvPicPr>
      </xdr:nvPicPr>
      <xdr:blipFill>
        <a:blip xmlns:r="http://schemas.openxmlformats.org/officeDocument/2006/relationships" r:embed="rId3" cstate="print"/>
        <a:srcRect/>
        <a:stretch>
          <a:fillRect/>
        </a:stretch>
      </xdr:blipFill>
      <xdr:spPr bwMode="auto">
        <a:xfrm>
          <a:off x="47625" y="260794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85725</xdr:colOff>
      <xdr:row>71</xdr:row>
      <xdr:rowOff>0</xdr:rowOff>
    </xdr:from>
    <xdr:ext cx="123825" cy="123825"/>
    <xdr:pic macro="[3]!DesignIconClicked">
      <xdr:nvPicPr>
        <xdr:cNvPr id="162" name="BExRZO0PLWWMCLGRH7EH6UXYWGAJ" descr="9D4GQ34QB727H10MA3SSAR2R9" hidden="1"/>
        <xdr:cNvPicPr>
          <a:picLocks noChangeAspect="1" noChangeArrowheads="1"/>
        </xdr:cNvPicPr>
      </xdr:nvPicPr>
      <xdr:blipFill>
        <a:blip xmlns:r="http://schemas.openxmlformats.org/officeDocument/2006/relationships" r:embed="rId4" cstate="print"/>
        <a:srcRect/>
        <a:stretch>
          <a:fillRect/>
        </a:stretch>
      </xdr:blipFill>
      <xdr:spPr bwMode="auto">
        <a:xfrm>
          <a:off x="85725" y="260794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71</xdr:row>
      <xdr:rowOff>0</xdr:rowOff>
    </xdr:from>
    <xdr:ext cx="123825" cy="123825"/>
    <xdr:pic macro="[3]!DesignIconClicked">
      <xdr:nvPicPr>
        <xdr:cNvPr id="163" name="BExBDP6HNAAJUM39SE5G2C8BKNRQ" descr="1TM64TL2QIMYV7WYSV2VLGXY4"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260794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71</xdr:row>
      <xdr:rowOff>0</xdr:rowOff>
    </xdr:from>
    <xdr:ext cx="123825" cy="123825"/>
    <xdr:pic macro="[3]!DesignIconClicked">
      <xdr:nvPicPr>
        <xdr:cNvPr id="164" name="BExQEGJP61DL2NZY6LMBHBZ0J5YT" descr="D6ZNRZJ7EX4GZT9RO8LE0C905"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260794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71</xdr:row>
      <xdr:rowOff>0</xdr:rowOff>
    </xdr:from>
    <xdr:ext cx="123825" cy="123825"/>
    <xdr:pic macro="[3]!DesignIconClicked">
      <xdr:nvPicPr>
        <xdr:cNvPr id="165" name="BExTY1BCS6HZIF6HI5491FGHDVAE" descr="MJ6976KI2UH1IE8M227DUYXMJ"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260794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71</xdr:row>
      <xdr:rowOff>0</xdr:rowOff>
    </xdr:from>
    <xdr:ext cx="123825" cy="123825"/>
    <xdr:pic macro="[3]!DesignIconClicked">
      <xdr:nvPicPr>
        <xdr:cNvPr id="166" name="BEx5FXJGJOT93D0J2IRJ3985IUMI"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260794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9525</xdr:colOff>
      <xdr:row>71</xdr:row>
      <xdr:rowOff>0</xdr:rowOff>
    </xdr:from>
    <xdr:ext cx="123825" cy="123825"/>
    <xdr:pic macro="[3]!DesignIconClicked">
      <xdr:nvPicPr>
        <xdr:cNvPr id="167" name="BEx3RTMHAR35NUAAK49TV6NU7EPA" descr="QFXLG4ZCXTRQSJYFCKJ58G9N8" hidden="1"/>
        <xdr:cNvPicPr>
          <a:picLocks noChangeAspect="1" noChangeArrowheads="1"/>
        </xdr:cNvPicPr>
      </xdr:nvPicPr>
      <xdr:blipFill>
        <a:blip xmlns:r="http://schemas.openxmlformats.org/officeDocument/2006/relationships" r:embed="rId3" cstate="print"/>
        <a:srcRect/>
        <a:stretch>
          <a:fillRect/>
        </a:stretch>
      </xdr:blipFill>
      <xdr:spPr bwMode="auto">
        <a:xfrm>
          <a:off x="9525" y="260794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85725</xdr:colOff>
      <xdr:row>71</xdr:row>
      <xdr:rowOff>0</xdr:rowOff>
    </xdr:from>
    <xdr:ext cx="123825" cy="123825"/>
    <xdr:pic macro="[3]!DesignIconClicked">
      <xdr:nvPicPr>
        <xdr:cNvPr id="168" name="BExS8T38WLC2R738ZC7BDJQAKJAJ" descr="MRI962L5PB0E0YWXCIBN82VJH" hidden="1"/>
        <xdr:cNvPicPr>
          <a:picLocks noChangeAspect="1" noChangeArrowheads="1"/>
        </xdr:cNvPicPr>
      </xdr:nvPicPr>
      <xdr:blipFill>
        <a:blip xmlns:r="http://schemas.openxmlformats.org/officeDocument/2006/relationships" r:embed="rId4" cstate="print"/>
        <a:srcRect/>
        <a:stretch>
          <a:fillRect/>
        </a:stretch>
      </xdr:blipFill>
      <xdr:spPr bwMode="auto">
        <a:xfrm>
          <a:off x="85725" y="260794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71</xdr:row>
      <xdr:rowOff>0</xdr:rowOff>
    </xdr:from>
    <xdr:ext cx="123825" cy="123825"/>
    <xdr:pic macro="[3]!DesignIconClicked">
      <xdr:nvPicPr>
        <xdr:cNvPr id="169" name="BEx5F64BJ6DCM4EJH81D5ZFNPZ0V" descr="7DJ9FILZD2YPS6X1JBP9E76TU"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260794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71</xdr:row>
      <xdr:rowOff>0</xdr:rowOff>
    </xdr:from>
    <xdr:ext cx="123825" cy="123825"/>
    <xdr:pic macro="[3]!DesignIconClicked">
      <xdr:nvPicPr>
        <xdr:cNvPr id="170" name="BExQEXXHA3EEXR44LT6RKCDWM6ZT"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260794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85725</xdr:colOff>
      <xdr:row>71</xdr:row>
      <xdr:rowOff>0</xdr:rowOff>
    </xdr:from>
    <xdr:ext cx="123825" cy="123825"/>
    <xdr:pic macro="[3]!DesignIconClicked">
      <xdr:nvPicPr>
        <xdr:cNvPr id="171" name="BEx1X6AMHV6ZK3UJB2BXIJTJHYJU" descr="OALR4L95ELQLZ1Y1LETHM1CS9" hidden="1"/>
        <xdr:cNvPicPr>
          <a:picLocks noChangeAspect="1" noChangeArrowheads="1"/>
        </xdr:cNvPicPr>
      </xdr:nvPicPr>
      <xdr:blipFill>
        <a:blip xmlns:r="http://schemas.openxmlformats.org/officeDocument/2006/relationships" r:embed="rId3" cstate="print"/>
        <a:srcRect/>
        <a:stretch>
          <a:fillRect/>
        </a:stretch>
      </xdr:blipFill>
      <xdr:spPr bwMode="auto">
        <a:xfrm>
          <a:off x="85725" y="260794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9525</xdr:colOff>
      <xdr:row>71</xdr:row>
      <xdr:rowOff>0</xdr:rowOff>
    </xdr:from>
    <xdr:ext cx="123825" cy="123825"/>
    <xdr:pic macro="[3]!DesignIconClicked">
      <xdr:nvPicPr>
        <xdr:cNvPr id="172" name="BExSDIVCE09QKG3CT52PHCS6ZJ09" descr="9F076L7EQCF2COMMGCQG6BQGU" hidden="1"/>
        <xdr:cNvPicPr>
          <a:picLocks noChangeAspect="1" noChangeArrowheads="1"/>
        </xdr:cNvPicPr>
      </xdr:nvPicPr>
      <xdr:blipFill>
        <a:blip xmlns:r="http://schemas.openxmlformats.org/officeDocument/2006/relationships" r:embed="rId3" cstate="print"/>
        <a:srcRect/>
        <a:stretch>
          <a:fillRect/>
        </a:stretch>
      </xdr:blipFill>
      <xdr:spPr bwMode="auto">
        <a:xfrm>
          <a:off x="9525" y="260794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71</xdr:row>
      <xdr:rowOff>0</xdr:rowOff>
    </xdr:from>
    <xdr:ext cx="123825" cy="123825"/>
    <xdr:pic macro="[3]!DesignIconClicked">
      <xdr:nvPicPr>
        <xdr:cNvPr id="173" name="BEx1QZGQZBAWJ8591VXEIPUOVS7X" descr="MEW27CPIFG44B7E7HEQUUF5QF"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260794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71</xdr:row>
      <xdr:rowOff>0</xdr:rowOff>
    </xdr:from>
    <xdr:ext cx="123825" cy="123825"/>
    <xdr:pic macro="[3]!DesignIconClicked">
      <xdr:nvPicPr>
        <xdr:cNvPr id="174" name="BExMF7LICJLPXSHM63A6EQ79YQKG" descr="U084VZL15IMB1OFRRAY6GVKAE"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260794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71</xdr:row>
      <xdr:rowOff>0</xdr:rowOff>
    </xdr:from>
    <xdr:ext cx="123825" cy="123825"/>
    <xdr:pic macro="[3]!DesignIconClicked">
      <xdr:nvPicPr>
        <xdr:cNvPr id="175" name="BExS343F8GCKP6HTF9Y97L133DX8" descr="ZRF0KB1IYQSNV63CTXT25G67G"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260794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71</xdr:row>
      <xdr:rowOff>0</xdr:rowOff>
    </xdr:from>
    <xdr:ext cx="123825" cy="123825"/>
    <xdr:pic macro="[3]!DesignIconClicked">
      <xdr:nvPicPr>
        <xdr:cNvPr id="176" name="BExZMRC09W87CY4B73NPZMNH21AH" descr="78CUMI0OVLYJRSDRQ3V2YX812"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260794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71</xdr:row>
      <xdr:rowOff>0</xdr:rowOff>
    </xdr:from>
    <xdr:ext cx="123825" cy="123825"/>
    <xdr:pic macro="[3]!DesignIconClicked">
      <xdr:nvPicPr>
        <xdr:cNvPr id="177" name="BExZXVFJ4DY4I24AARDT4AMP6EN1" descr="TXSMH2MTH86CYKA26740RQPUC"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260794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71</xdr:row>
      <xdr:rowOff>0</xdr:rowOff>
    </xdr:from>
    <xdr:ext cx="123825" cy="123825"/>
    <xdr:pic macro="[3]!DesignIconClicked">
      <xdr:nvPicPr>
        <xdr:cNvPr id="178" name="BExOCUIOFQWUGTBU5ESTW3EYEP5C" descr="9BNF49V0R6VVYPHEVMJ3ABDQZ"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260794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71</xdr:row>
      <xdr:rowOff>0</xdr:rowOff>
    </xdr:from>
    <xdr:ext cx="123825" cy="123825"/>
    <xdr:pic macro="[3]!DesignIconClicked">
      <xdr:nvPicPr>
        <xdr:cNvPr id="179" name="BExU65O9OE4B4MQ2A3OYH13M8BZJ" descr="3INNIMMPDBB0JF37L81M6ID21"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260794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71</xdr:row>
      <xdr:rowOff>0</xdr:rowOff>
    </xdr:from>
    <xdr:ext cx="123825" cy="123825"/>
    <xdr:pic macro="[3]!DesignIconClicked">
      <xdr:nvPicPr>
        <xdr:cNvPr id="180" name="BExOPRCR0UW7TKXSV5WDTL348FGL" descr="S9JM17GP1802LHN4GT14BJYIC"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260794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71</xdr:row>
      <xdr:rowOff>0</xdr:rowOff>
    </xdr:from>
    <xdr:ext cx="123825" cy="123825"/>
    <xdr:pic macro="[3]!DesignIconClicked">
      <xdr:nvPicPr>
        <xdr:cNvPr id="181" name="BEx5OESAY2W8SEGI3TSB65EHJ04B" descr="9CN2Y88X8WYV1HWZG1QILY9BK"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260794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71</xdr:row>
      <xdr:rowOff>0</xdr:rowOff>
    </xdr:from>
    <xdr:ext cx="123825" cy="123825"/>
    <xdr:pic macro="[3]!DesignIconClicked">
      <xdr:nvPicPr>
        <xdr:cNvPr id="182" name="BExGMWEQ2BYRY9BAO5T1X850MJN1" descr="AZ9ST0XDIOP50HSUFO5V31BR0"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260794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28575</xdr:colOff>
      <xdr:row>117</xdr:row>
      <xdr:rowOff>0</xdr:rowOff>
    </xdr:from>
    <xdr:ext cx="123825" cy="123825"/>
    <xdr:pic macro="[3]!DesignIconClicked">
      <xdr:nvPicPr>
        <xdr:cNvPr id="183" name="BExW253QPOZK9KW8BJC3LBXGCG2N" descr="Y5HX37BEUWSN1NEFJKZJXI3SX" hidden="1"/>
        <xdr:cNvPicPr>
          <a:picLocks noChangeAspect="1" noChangeArrowheads="1"/>
        </xdr:cNvPicPr>
      </xdr:nvPicPr>
      <xdr:blipFill>
        <a:blip xmlns:r="http://schemas.openxmlformats.org/officeDocument/2006/relationships" r:embed="rId3" cstate="print"/>
        <a:srcRect/>
        <a:stretch>
          <a:fillRect/>
        </a:stretch>
      </xdr:blipFill>
      <xdr:spPr bwMode="auto">
        <a:xfrm>
          <a:off x="28575" y="447008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117</xdr:row>
      <xdr:rowOff>0</xdr:rowOff>
    </xdr:from>
    <xdr:ext cx="123825" cy="123825"/>
    <xdr:pic macro="[3]!DesignIconClicked">
      <xdr:nvPicPr>
        <xdr:cNvPr id="184" name="BEx973S463FCQVJ7QDFBUIU0WJ3F" descr="ZQTVYL8DCSADVT0QMRXFLU0TR" hidden="1"/>
        <xdr:cNvPicPr>
          <a:picLocks noChangeAspect="1" noChangeArrowheads="1"/>
        </xdr:cNvPicPr>
      </xdr:nvPicPr>
      <xdr:blipFill>
        <a:blip xmlns:r="http://schemas.openxmlformats.org/officeDocument/2006/relationships" r:embed="rId3" cstate="print"/>
        <a:srcRect/>
        <a:stretch>
          <a:fillRect/>
        </a:stretch>
      </xdr:blipFill>
      <xdr:spPr bwMode="auto">
        <a:xfrm>
          <a:off x="47625" y="447008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85725</xdr:colOff>
      <xdr:row>117</xdr:row>
      <xdr:rowOff>0</xdr:rowOff>
    </xdr:from>
    <xdr:ext cx="123825" cy="123825"/>
    <xdr:pic macro="[3]!DesignIconClicked">
      <xdr:nvPicPr>
        <xdr:cNvPr id="185" name="BExRZO0PLWWMCLGRH7EH6UXYWGAJ" descr="9D4GQ34QB727H10MA3SSAR2R9" hidden="1"/>
        <xdr:cNvPicPr>
          <a:picLocks noChangeAspect="1" noChangeArrowheads="1"/>
        </xdr:cNvPicPr>
      </xdr:nvPicPr>
      <xdr:blipFill>
        <a:blip xmlns:r="http://schemas.openxmlformats.org/officeDocument/2006/relationships" r:embed="rId4" cstate="print"/>
        <a:srcRect/>
        <a:stretch>
          <a:fillRect/>
        </a:stretch>
      </xdr:blipFill>
      <xdr:spPr bwMode="auto">
        <a:xfrm>
          <a:off x="85725" y="447008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117</xdr:row>
      <xdr:rowOff>0</xdr:rowOff>
    </xdr:from>
    <xdr:ext cx="123825" cy="123825"/>
    <xdr:pic macro="[3]!DesignIconClicked">
      <xdr:nvPicPr>
        <xdr:cNvPr id="186" name="BExBDP6HNAAJUM39SE5G2C8BKNRQ" descr="1TM64TL2QIMYV7WYSV2VLGXY4"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447008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117</xdr:row>
      <xdr:rowOff>0</xdr:rowOff>
    </xdr:from>
    <xdr:ext cx="123825" cy="123825"/>
    <xdr:pic macro="[3]!DesignIconClicked">
      <xdr:nvPicPr>
        <xdr:cNvPr id="187" name="BExQEGJP61DL2NZY6LMBHBZ0J5YT" descr="D6ZNRZJ7EX4GZT9RO8LE0C905"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447008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117</xdr:row>
      <xdr:rowOff>0</xdr:rowOff>
    </xdr:from>
    <xdr:ext cx="123825" cy="123825"/>
    <xdr:pic macro="[3]!DesignIconClicked">
      <xdr:nvPicPr>
        <xdr:cNvPr id="188" name="BExTY1BCS6HZIF6HI5491FGHDVAE" descr="MJ6976KI2UH1IE8M227DUYXMJ"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447008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117</xdr:row>
      <xdr:rowOff>0</xdr:rowOff>
    </xdr:from>
    <xdr:ext cx="123825" cy="123825"/>
    <xdr:pic macro="[3]!DesignIconClicked">
      <xdr:nvPicPr>
        <xdr:cNvPr id="189" name="BEx5FXJGJOT93D0J2IRJ3985IUMI"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447008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9525</xdr:colOff>
      <xdr:row>117</xdr:row>
      <xdr:rowOff>0</xdr:rowOff>
    </xdr:from>
    <xdr:ext cx="123825" cy="123825"/>
    <xdr:pic macro="[3]!DesignIconClicked">
      <xdr:nvPicPr>
        <xdr:cNvPr id="190" name="BEx3RTMHAR35NUAAK49TV6NU7EPA" descr="QFXLG4ZCXTRQSJYFCKJ58G9N8" hidden="1"/>
        <xdr:cNvPicPr>
          <a:picLocks noChangeAspect="1" noChangeArrowheads="1"/>
        </xdr:cNvPicPr>
      </xdr:nvPicPr>
      <xdr:blipFill>
        <a:blip xmlns:r="http://schemas.openxmlformats.org/officeDocument/2006/relationships" r:embed="rId3" cstate="print"/>
        <a:srcRect/>
        <a:stretch>
          <a:fillRect/>
        </a:stretch>
      </xdr:blipFill>
      <xdr:spPr bwMode="auto">
        <a:xfrm>
          <a:off x="9525" y="447008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85725</xdr:colOff>
      <xdr:row>117</xdr:row>
      <xdr:rowOff>0</xdr:rowOff>
    </xdr:from>
    <xdr:ext cx="123825" cy="123825"/>
    <xdr:pic macro="[3]!DesignIconClicked">
      <xdr:nvPicPr>
        <xdr:cNvPr id="191" name="BExS8T38WLC2R738ZC7BDJQAKJAJ" descr="MRI962L5PB0E0YWXCIBN82VJH" hidden="1"/>
        <xdr:cNvPicPr>
          <a:picLocks noChangeAspect="1" noChangeArrowheads="1"/>
        </xdr:cNvPicPr>
      </xdr:nvPicPr>
      <xdr:blipFill>
        <a:blip xmlns:r="http://schemas.openxmlformats.org/officeDocument/2006/relationships" r:embed="rId4" cstate="print"/>
        <a:srcRect/>
        <a:stretch>
          <a:fillRect/>
        </a:stretch>
      </xdr:blipFill>
      <xdr:spPr bwMode="auto">
        <a:xfrm>
          <a:off x="85725" y="447008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117</xdr:row>
      <xdr:rowOff>0</xdr:rowOff>
    </xdr:from>
    <xdr:ext cx="123825" cy="123825"/>
    <xdr:pic macro="[3]!DesignIconClicked">
      <xdr:nvPicPr>
        <xdr:cNvPr id="192" name="BEx5F64BJ6DCM4EJH81D5ZFNPZ0V" descr="7DJ9FILZD2YPS6X1JBP9E76TU"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447008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117</xdr:row>
      <xdr:rowOff>0</xdr:rowOff>
    </xdr:from>
    <xdr:ext cx="123825" cy="123825"/>
    <xdr:pic macro="[3]!DesignIconClicked">
      <xdr:nvPicPr>
        <xdr:cNvPr id="193" name="BExQEXXHA3EEXR44LT6RKCDWM6ZT"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447008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85725</xdr:colOff>
      <xdr:row>117</xdr:row>
      <xdr:rowOff>0</xdr:rowOff>
    </xdr:from>
    <xdr:ext cx="123825" cy="123825"/>
    <xdr:pic macro="[3]!DesignIconClicked">
      <xdr:nvPicPr>
        <xdr:cNvPr id="194" name="BEx1X6AMHV6ZK3UJB2BXIJTJHYJU" descr="OALR4L95ELQLZ1Y1LETHM1CS9" hidden="1"/>
        <xdr:cNvPicPr>
          <a:picLocks noChangeAspect="1" noChangeArrowheads="1"/>
        </xdr:cNvPicPr>
      </xdr:nvPicPr>
      <xdr:blipFill>
        <a:blip xmlns:r="http://schemas.openxmlformats.org/officeDocument/2006/relationships" r:embed="rId3" cstate="print"/>
        <a:srcRect/>
        <a:stretch>
          <a:fillRect/>
        </a:stretch>
      </xdr:blipFill>
      <xdr:spPr bwMode="auto">
        <a:xfrm>
          <a:off x="85725" y="447008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9525</xdr:colOff>
      <xdr:row>117</xdr:row>
      <xdr:rowOff>0</xdr:rowOff>
    </xdr:from>
    <xdr:ext cx="123825" cy="123825"/>
    <xdr:pic macro="[3]!DesignIconClicked">
      <xdr:nvPicPr>
        <xdr:cNvPr id="195" name="BExSDIVCE09QKG3CT52PHCS6ZJ09" descr="9F076L7EQCF2COMMGCQG6BQGU" hidden="1"/>
        <xdr:cNvPicPr>
          <a:picLocks noChangeAspect="1" noChangeArrowheads="1"/>
        </xdr:cNvPicPr>
      </xdr:nvPicPr>
      <xdr:blipFill>
        <a:blip xmlns:r="http://schemas.openxmlformats.org/officeDocument/2006/relationships" r:embed="rId3" cstate="print"/>
        <a:srcRect/>
        <a:stretch>
          <a:fillRect/>
        </a:stretch>
      </xdr:blipFill>
      <xdr:spPr bwMode="auto">
        <a:xfrm>
          <a:off x="9525" y="447008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117</xdr:row>
      <xdr:rowOff>0</xdr:rowOff>
    </xdr:from>
    <xdr:ext cx="123825" cy="123825"/>
    <xdr:pic macro="[3]!DesignIconClicked">
      <xdr:nvPicPr>
        <xdr:cNvPr id="196" name="BEx1QZGQZBAWJ8591VXEIPUOVS7X" descr="MEW27CPIFG44B7E7HEQUUF5QF"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447008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117</xdr:row>
      <xdr:rowOff>0</xdr:rowOff>
    </xdr:from>
    <xdr:ext cx="123825" cy="123825"/>
    <xdr:pic macro="[3]!DesignIconClicked">
      <xdr:nvPicPr>
        <xdr:cNvPr id="197" name="BExMF7LICJLPXSHM63A6EQ79YQKG" descr="U084VZL15IMB1OFRRAY6GVKAE"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447008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117</xdr:row>
      <xdr:rowOff>0</xdr:rowOff>
    </xdr:from>
    <xdr:ext cx="123825" cy="123825"/>
    <xdr:pic macro="[3]!DesignIconClicked">
      <xdr:nvPicPr>
        <xdr:cNvPr id="198" name="BExS343F8GCKP6HTF9Y97L133DX8" descr="ZRF0KB1IYQSNV63CTXT25G67G"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447008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117</xdr:row>
      <xdr:rowOff>0</xdr:rowOff>
    </xdr:from>
    <xdr:ext cx="123825" cy="123825"/>
    <xdr:pic macro="[3]!DesignIconClicked">
      <xdr:nvPicPr>
        <xdr:cNvPr id="199" name="BExZMRC09W87CY4B73NPZMNH21AH" descr="78CUMI0OVLYJRSDRQ3V2YX812"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447008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117</xdr:row>
      <xdr:rowOff>0</xdr:rowOff>
    </xdr:from>
    <xdr:ext cx="123825" cy="123825"/>
    <xdr:pic macro="[3]!DesignIconClicked">
      <xdr:nvPicPr>
        <xdr:cNvPr id="200" name="BExZXVFJ4DY4I24AARDT4AMP6EN1" descr="TXSMH2MTH86CYKA26740RQPUC"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447008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117</xdr:row>
      <xdr:rowOff>0</xdr:rowOff>
    </xdr:from>
    <xdr:ext cx="123825" cy="123825"/>
    <xdr:pic macro="[3]!DesignIconClicked">
      <xdr:nvPicPr>
        <xdr:cNvPr id="201" name="BExOCUIOFQWUGTBU5ESTW3EYEP5C" descr="9BNF49V0R6VVYPHEVMJ3ABDQZ"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447008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117</xdr:row>
      <xdr:rowOff>0</xdr:rowOff>
    </xdr:from>
    <xdr:ext cx="123825" cy="123825"/>
    <xdr:pic macro="[3]!DesignIconClicked">
      <xdr:nvPicPr>
        <xdr:cNvPr id="202" name="BExU65O9OE4B4MQ2A3OYH13M8BZJ" descr="3INNIMMPDBB0JF37L81M6ID21"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447008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117</xdr:row>
      <xdr:rowOff>0</xdr:rowOff>
    </xdr:from>
    <xdr:ext cx="123825" cy="123825"/>
    <xdr:pic macro="[3]!DesignIconClicked">
      <xdr:nvPicPr>
        <xdr:cNvPr id="203" name="BExOPRCR0UW7TKXSV5WDTL348FGL" descr="S9JM17GP1802LHN4GT14BJYIC"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447008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117</xdr:row>
      <xdr:rowOff>0</xdr:rowOff>
    </xdr:from>
    <xdr:ext cx="123825" cy="123825"/>
    <xdr:pic macro="[3]!DesignIconClicked">
      <xdr:nvPicPr>
        <xdr:cNvPr id="204" name="BEx5OESAY2W8SEGI3TSB65EHJ04B" descr="9CN2Y88X8WYV1HWZG1QILY9BK"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447008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0</xdr:col>
      <xdr:colOff>47625</xdr:colOff>
      <xdr:row>117</xdr:row>
      <xdr:rowOff>0</xdr:rowOff>
    </xdr:from>
    <xdr:ext cx="123825" cy="123825"/>
    <xdr:pic macro="[3]!DesignIconClicked">
      <xdr:nvPicPr>
        <xdr:cNvPr id="205" name="BExGMWEQ2BYRY9BAO5T1X850MJN1" descr="AZ9ST0XDIOP50HSUFO5V31BR0" hidden="1"/>
        <xdr:cNvPicPr>
          <a:picLocks noChangeAspect="1" noChangeArrowheads="1"/>
        </xdr:cNvPicPr>
      </xdr:nvPicPr>
      <xdr:blipFill>
        <a:blip xmlns:r="http://schemas.openxmlformats.org/officeDocument/2006/relationships" r:embed="rId4" cstate="print"/>
        <a:srcRect/>
        <a:stretch>
          <a:fillRect/>
        </a:stretch>
      </xdr:blipFill>
      <xdr:spPr bwMode="auto">
        <a:xfrm>
          <a:off x="47625" y="4470082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wsDr>
</file>

<file path=xl/drawings/drawing3.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31</xdr:row>
      <xdr:rowOff>0</xdr:rowOff>
    </xdr:to>
    <xdr:pic>
      <xdr:nvPicPr>
        <xdr:cNvPr id="2" name="Picture 1" descr="Msunduzi%20logo"/>
        <xdr:cNvPicPr>
          <a:picLocks noChangeAspect="1" noChangeArrowheads="1"/>
        </xdr:cNvPicPr>
      </xdr:nvPicPr>
      <xdr:blipFill>
        <a:blip xmlns:r="http://schemas.openxmlformats.org/officeDocument/2006/relationships" r:embed="rId1" cstate="print"/>
        <a:srcRect/>
        <a:stretch>
          <a:fillRect/>
        </a:stretch>
      </xdr:blipFill>
      <xdr:spPr bwMode="auto">
        <a:xfrm>
          <a:off x="624840" y="960120"/>
          <a:ext cx="4998720" cy="475488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31</xdr:row>
      <xdr:rowOff>0</xdr:rowOff>
    </xdr:to>
    <xdr:pic>
      <xdr:nvPicPr>
        <xdr:cNvPr id="2" name="Picture 1" descr="Msunduzi%20logo"/>
        <xdr:cNvPicPr>
          <a:picLocks noChangeAspect="1" noChangeArrowheads="1"/>
        </xdr:cNvPicPr>
      </xdr:nvPicPr>
      <xdr:blipFill>
        <a:blip xmlns:r="http://schemas.openxmlformats.org/officeDocument/2006/relationships" r:embed="rId1" cstate="print"/>
        <a:srcRect/>
        <a:stretch>
          <a:fillRect/>
        </a:stretch>
      </xdr:blipFill>
      <xdr:spPr bwMode="auto">
        <a:xfrm>
          <a:off x="609600" y="981075"/>
          <a:ext cx="4876800" cy="49530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31</xdr:row>
      <xdr:rowOff>0</xdr:rowOff>
    </xdr:to>
    <xdr:pic>
      <xdr:nvPicPr>
        <xdr:cNvPr id="2" name="Picture 1" descr="Msunduzi%20logo"/>
        <xdr:cNvPicPr>
          <a:picLocks noChangeAspect="1" noChangeArrowheads="1"/>
        </xdr:cNvPicPr>
      </xdr:nvPicPr>
      <xdr:blipFill>
        <a:blip xmlns:r="http://schemas.openxmlformats.org/officeDocument/2006/relationships" r:embed="rId1" cstate="print"/>
        <a:srcRect/>
        <a:stretch>
          <a:fillRect/>
        </a:stretch>
      </xdr:blipFill>
      <xdr:spPr bwMode="auto">
        <a:xfrm>
          <a:off x="624840" y="960120"/>
          <a:ext cx="4998720" cy="475488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31</xdr:row>
      <xdr:rowOff>0</xdr:rowOff>
    </xdr:to>
    <xdr:pic>
      <xdr:nvPicPr>
        <xdr:cNvPr id="2" name="Picture 1" descr="Msunduzi%20logo"/>
        <xdr:cNvPicPr>
          <a:picLocks noChangeAspect="1" noChangeArrowheads="1"/>
        </xdr:cNvPicPr>
      </xdr:nvPicPr>
      <xdr:blipFill>
        <a:blip xmlns:r="http://schemas.openxmlformats.org/officeDocument/2006/relationships" r:embed="rId1" cstate="print"/>
        <a:srcRect/>
        <a:stretch>
          <a:fillRect/>
        </a:stretch>
      </xdr:blipFill>
      <xdr:spPr bwMode="auto">
        <a:xfrm>
          <a:off x="609600" y="981075"/>
          <a:ext cx="4876800" cy="49530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31</xdr:row>
      <xdr:rowOff>0</xdr:rowOff>
    </xdr:to>
    <xdr:pic>
      <xdr:nvPicPr>
        <xdr:cNvPr id="2" name="Picture 1" descr="Msunduzi%20logo"/>
        <xdr:cNvPicPr>
          <a:picLocks noChangeAspect="1" noChangeArrowheads="1"/>
        </xdr:cNvPicPr>
      </xdr:nvPicPr>
      <xdr:blipFill>
        <a:blip xmlns:r="http://schemas.openxmlformats.org/officeDocument/2006/relationships" r:embed="rId1" cstate="print"/>
        <a:srcRect/>
        <a:stretch>
          <a:fillRect/>
        </a:stretch>
      </xdr:blipFill>
      <xdr:spPr bwMode="auto">
        <a:xfrm>
          <a:off x="609600" y="981075"/>
          <a:ext cx="4876800" cy="49530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oneCellAnchor>
    <xdr:from>
      <xdr:col>6</xdr:col>
      <xdr:colOff>0</xdr:colOff>
      <xdr:row>19</xdr:row>
      <xdr:rowOff>0</xdr:rowOff>
    </xdr:from>
    <xdr:ext cx="28575" cy="9525"/>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0" y="5654802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19</xdr:row>
      <xdr:rowOff>0</xdr:rowOff>
    </xdr:from>
    <xdr:ext cx="28575" cy="9525"/>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0" y="5654802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19</xdr:row>
      <xdr:rowOff>0</xdr:rowOff>
    </xdr:from>
    <xdr:ext cx="28575" cy="9525"/>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0" y="5654802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19</xdr:row>
      <xdr:rowOff>0</xdr:rowOff>
    </xdr:from>
    <xdr:ext cx="28575" cy="9525"/>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0" y="5654802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19</xdr:row>
      <xdr:rowOff>0</xdr:rowOff>
    </xdr:from>
    <xdr:ext cx="28575" cy="9525"/>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0" y="5654802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19</xdr:row>
      <xdr:rowOff>0</xdr:rowOff>
    </xdr:from>
    <xdr:ext cx="28575" cy="9525"/>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0" y="5654802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19</xdr:row>
      <xdr:rowOff>0</xdr:rowOff>
    </xdr:from>
    <xdr:ext cx="28575" cy="9525"/>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0" y="5655564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19</xdr:row>
      <xdr:rowOff>0</xdr:rowOff>
    </xdr:from>
    <xdr:ext cx="28575" cy="9525"/>
    <xdr:pic>
      <xdr:nvPicPr>
        <xdr:cNvPr id="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0" y="5655564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19</xdr:row>
      <xdr:rowOff>0</xdr:rowOff>
    </xdr:from>
    <xdr:ext cx="28575" cy="9525"/>
    <xdr:pic>
      <xdr:nvPicPr>
        <xdr:cNvPr id="10"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0" y="5655564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19</xdr:row>
      <xdr:rowOff>0</xdr:rowOff>
    </xdr:from>
    <xdr:ext cx="28575" cy="9525"/>
    <xdr:pic>
      <xdr:nvPicPr>
        <xdr:cNvPr id="11"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0" y="5655564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19</xdr:row>
      <xdr:rowOff>0</xdr:rowOff>
    </xdr:from>
    <xdr:ext cx="28575" cy="9525"/>
    <xdr:pic>
      <xdr:nvPicPr>
        <xdr:cNvPr id="12" name="Picture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0" y="5655564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19</xdr:row>
      <xdr:rowOff>0</xdr:rowOff>
    </xdr:from>
    <xdr:ext cx="28575" cy="9525"/>
    <xdr:pic>
      <xdr:nvPicPr>
        <xdr:cNvPr id="13"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0" y="5655564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sunduzigovza-my.sharepoint.com/Users/IndrasenC/AppData/Local/Microsoft/Windows/INetCache/Content.Outlook/BRCHHHKK/FINAL%20DRAFT%20BUDGET%202017%2018%20A1%20SCHEDULE%2016%20MAY%20201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msunduzigovza-my.sharepoint.com/Users/WilsonM/Desktop/2021-2022%20CAPEX/Copy%20of%202021...22%20Final%20Budget_24052021%20(0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BongakonkeH\AppData\Local\Microsoft\Windows\INetCache\Content.Outlook\SEYB1UVR\Copy%20of%20DRAFT%20SDBIP%2021%2022%20FY%205%2026%202021%20-%20DRAFT%20FOR%20MAYOR%20(002)%20(0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amidahm\AppData\Local\Microsoft\Windows\Temporary%20Internet%20Files\Content.Outlook\FALQX3G4\Copy%20of%20DRAFT%20SDBIP%202018%202019%20(Repaired)%20(00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MadeleineJ\Local%20Settings\Temporary%20Internet%20Files\Content.Outlook\D29IB1HD\A1%20Schedule%20-%20Ver%202.3.%20%20-%2002%20December%202010%20-%2025%20April%20201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BongakonkeH\AppData\Local\Microsoft\Windows\INetCache\Content.Outlook\F4OO83ZE\Copy%20of%20DRAFT%20SDBIP%202018%202019%20(Repaired)%20(002)%20(0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LacilP\AppData\Local\Microsoft\Windows\INetCache\Content.Outlook\T1UXYWOC\DRAFT%20SDBIP%20COMM%20SERV%208%207%202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sollyk\AppData\Local\Microsoft\Windows\INetCache\Content.Outlook\TDYXZP3U\Copy%20of%20Copy%20of%20DRAFT%20SDBIP%20COMMUNITY%20SERVICES%2021%2022%20FY%205%2026%202021%20(00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msunduzigovza-my.sharepoint.com/Users/WilsonM/Desktop/APRIL%20SDBIP/APRIL%202021%20SDBIP%20OP%20TEMPLATE%2020%2021%20FY%20%2030%2004%202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BongakonkeH\AppData\Local\Microsoft\Windows\INetCache\Content.Outlook\SEYB1UVR\Copy%20of%20Copy%20of%20Copy%20of%20DRAFT%20SDBIP%20COMMUNITY%20SERVICES%2021%2022%20FY%205%2026%202021%20(00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indrasenc.MSUNDUZI\AppData\Local\Microsoft\Windows\Temporary%20Internet%20Files\Content.Outlook\2HR6HDY8\Copy%20of%20Copy%20of%20SDBIP%202016%202017%20MASTER%2021%204%202016TBM10MAY2016%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sunduzigovza-my.sharepoint.com/Documents%20and%20Settings/MadeleineJ/Local%20Settings/Temporary%20Internet%20Files/Content.Outlook/D29IB1HD/A1%20Schedule%20-%20Ver%202.3.%20%20-%2002%20December%202010%20-%2025%20April%20201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INDRASEN\RESEARCH%20MONITORING%20&amp;%20EVALUATION%2001%2009%202010\SDBIP%202014%202015\SDBIP%20&amp;%20OP%2014%2015%20REVIEW%20DEC%202014\SDBIP%2014%2015%201%2026%202015\SDBIP%202014_2015%20TEMPLATE.%20monthly%2028%2001%202015.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FathimaM\OneDrive\SM\FINANCE\21-%2022\SDBIP\DRAFT%20SDBIP%2021%2022%20FY%205%2026%202021%20FINAL%20R96m.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BongakonkeH\AppData\Local\Microsoft\Windows\INetCache\Content.Outlook\SEYB1UVR\DRAFT%20SDBIP%2021%2022%20FY%205%2026%202021%20FINAL%20R66m%20(00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LacilP\Desktop\MASTER%20SDBIP%20OP\20%2021%20FY\20%2021%20FY%20SDBIP%20OP%20ORIGINAL\SUBMISSIONS%20RECEIVED\IRPTN%20%20%2002%20JUNE%202020.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Z:\MID%20YEAR%202017%202018\SDBIP%20&amp;%20OP%2017%2018%20AMENDED%20final%20final%2013%207%202017\OP%202017%202018%20MASTER%20FINAL%2026%206%2017.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BongakonkeH\AppData\Local\Microsoft\Windows\INetCache\Content.Outlook\SEYB1UVR\DRAFT%20SDBIP%2021%2022%20FY%205%2026%202021%20FINAL.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MthandeniN\AppData\Local\Microsoft\Windows\INetCache\Content.Outlook\30HGFQ7A\OPERATION%20PLAN%202014_2015%20TEMPLATE.%20monthly%20revised%201%2020%202015.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IndrasenC\AppData\Local\Microsoft\Windows\INetCache\Content.Outlook\BRCHHHKK\SDBIP%202016%202017%20mid%20year%2012%201%20201final%20%20(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phumlanim1\AppData\Local\Microsoft\Windows\INetCache\Content.Outlook\KXF2OWQ7\MASTER%20SDBIP%2020%2021%20FY%20%2014%2005%2020.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BongakonkeH\AppData\Local\Microsoft\Windows\INetCache\Content.Outlook\SEYB1UVR\monthly%20DRAFT%20SDBIP%2021%2022%20FY%20March%202021%20%2013%20May%202021%20Updat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sunduzigovza-my.sharepoint.com/Program%20Files%20(x86)/Common%20Files/SAP%20Shared/BW/BExAnalyzer.xla"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KwethembaK\AppData\Local\Microsoft\Windows\INetCache\Content.Outlook\9T8Y74EK\Copy%20of%20Copy%20of%20FINAL%20DRAFT%20SDBIP%20%202021-%2022%20(TPEM-%20Amended)%2002.06.2021.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s\BiancaV\Documents\Admin\Clive%20Anthony\TP%20&amp;%20EM%20Submissions\20202021%20SDBIP%20OP\SDBIP%20TP%20&amp;%20EM%20MAY%202020.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Users\indrasenc.MSUNDUZI\AppData\Local\Microsoft\Windows\Temporary%20Internet%20Files\Content.Outlook\2HR6HDY8\SDBIP%202016%202017%20MASTER%2021%204%202016%20(3).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sers\WendyL\AppData\Local\Microsoft\Windows\INetCache\Content.Outlook\GTZARC7M\Copy%20of%20SDCE%20DRAFT%20SDBIP%2021%2022%20FY.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Users\thulin\AppData\Local\Microsoft\Windows\INetCache\Content.Outlook\DXO41ZJC\Copy%20of%20Final%20V.%20SDCE%20DRAFT%20SDBIP%2021%2022%20FY%20(Town%20Planning)%20(003).xlsx" TargetMode="External"/></Relationships>
</file>

<file path=xl/externalLinks/_rels/externalLink35.xml.rels><?xml version="1.0" encoding="UTF-8" standalone="yes"?>
<Relationships xmlns="http://schemas.openxmlformats.org/package/2006/relationships"><Relationship Id="rId1" Type="http://schemas.microsoft.com/office/2006/relationships/xlExternalLinkPath/xlPathMissing" Target="TAG%20DRAFT%20SDBIP%2020%2021%20FY%202%2006%202020%20(003).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Users\ntokozod1.MSUNDUZI\AppData\Local\Microsoft\Windows\Temporary%20Internet%20Files\Content.Outlook\TOELDH22\2021%20AIRPORT-%20DRAFT%20SDBIP%2020%2021%20FY%20%2014%2005%2020.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Users\vimlam\AppData\Local\Microsoft\Windows\Temporary%20Internet%20Files\Content.Outlook\ZDNT5G8X\TAG%20DRAFT%20OP%2021%2022%20FY.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Users\thulin\AppData\Local\Microsoft\Windows\INetCache\Content.Outlook\DXO41ZJC\Copy%20of%20SDCE%20DRAFT%20SDBIP%2021%2022%20FY-%20CITY%20ENTITII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IndrasenC\AppData\Local\Microsoft\Windows\INetCache\Content.Outlook\2R0WFJ6U\SDBIP%20B2B.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HafizB\AppData\Local\Microsoft\Windows\INetCache\Content.Outlook\9L0KN061\B2B%202016%202017%20MASTER%2015.%206%202016%20FIN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LacilP\Desktop\MASTER%20SDBIP%20OP\2018%202019\CURRENT%20After%20Mid%20Year%20Master%2018%2019\SDBIP%202018%202019%20FINAL%20FOR%20MID%20YEAR%20MASTER%207%201%2019%20i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SUNDUZI\SDBIP%20&amp;%20OP%2017%2018\FINAL%20MID%20YEAR%20SDBIP%20&amp;%20OP%2017%2018\FINAL%20DATA%20SET%20MID%20YEAR%2017%2018\SDBIP%202017%202018%20MASTER%20FINAL%20MID%20YEAR%2016%201%201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LungisaniK\Documents\Copy%20of%20SDBIP%202018%202019%20FINAL%20FOR%20MID%20YEAR.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indrasenc.MSUNDUZI\AppData\Local\Microsoft\Windows\Temporary%20Internet%20Files\Content.Outlook\2HR6HDY8\Copy%20of%20Copy%20of%20SDBIP%202016%202017%20MASTER%2021%204%202016%20M%20ZUMA%20COMM%20D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4e"/>
      <sheetName val="SA35"/>
      <sheetName val="SA36"/>
      <sheetName val="SA37"/>
      <sheetName val="SA38"/>
      <sheetName val="LGDB_EXPORT"/>
      <sheetName val="kpa's"/>
      <sheetName val="cds strategies 16 17"/>
      <sheetName val="FINAL DRAFT BUDGET 2017 18 A1 S"/>
    </sheetNames>
    <sheetDataSet>
      <sheetData sheetId="0"/>
      <sheetData sheetId="1"/>
      <sheetData sheetId="2">
        <row r="2">
          <cell r="B2" t="str">
            <v>2015/16</v>
          </cell>
        </row>
        <row r="3">
          <cell r="B3" t="str">
            <v>2014/15</v>
          </cell>
        </row>
        <row r="4">
          <cell r="B4" t="str">
            <v>2013/14</v>
          </cell>
        </row>
        <row r="5">
          <cell r="B5" t="str">
            <v>Current Year 2016/17</v>
          </cell>
        </row>
        <row r="6">
          <cell r="B6" t="str">
            <v>2016/17</v>
          </cell>
        </row>
        <row r="7">
          <cell r="B7" t="str">
            <v>2017/18 Medium Term Revenue &amp; Expenditure Framework</v>
          </cell>
        </row>
        <row r="9">
          <cell r="B9" t="str">
            <v>Audited Outcome</v>
          </cell>
        </row>
        <row r="11">
          <cell r="B11" t="str">
            <v>Pre-audit outcome</v>
          </cell>
        </row>
        <row r="12">
          <cell r="B12" t="str">
            <v>Original Budget</v>
          </cell>
        </row>
        <row r="13">
          <cell r="B13" t="str">
            <v>Adjusted Budget</v>
          </cell>
        </row>
        <row r="14">
          <cell r="B14" t="str">
            <v>Full Year Forecast</v>
          </cell>
        </row>
        <row r="15">
          <cell r="B15" t="str">
            <v>Budget Year 2017/18</v>
          </cell>
        </row>
        <row r="16">
          <cell r="B16" t="str">
            <v>Budget Year +1 2018/19</v>
          </cell>
        </row>
        <row r="17">
          <cell r="B17" t="str">
            <v>Budget Year +2 2019/20</v>
          </cell>
        </row>
        <row r="32">
          <cell r="B32" t="str">
            <v>Vote Description</v>
          </cell>
        </row>
        <row r="33">
          <cell r="B33" t="str">
            <v>Ref</v>
          </cell>
        </row>
        <row r="35">
          <cell r="B35" t="str">
            <v>Surplus/(Deficit) for the year</v>
          </cell>
        </row>
        <row r="93">
          <cell r="B93" t="str">
            <v>KZN225 Msunduzi</v>
          </cell>
        </row>
        <row r="102">
          <cell r="B102" t="str">
            <v>Table A3 Budgeted Financial Performance (revenue and expenditure by municipal vote)</v>
          </cell>
        </row>
        <row r="104">
          <cell r="B104" t="str">
            <v>Table A5 Budgeted Capital Expenditure by vote, functional classification and funding</v>
          </cell>
        </row>
      </sheetData>
      <sheetData sheetId="3"/>
      <sheetData sheetId="4">
        <row r="2">
          <cell r="A2" t="str">
            <v>Vote 1 - City Manager</v>
          </cell>
        </row>
        <row r="3">
          <cell r="A3" t="str">
            <v>Vote 2 - City Finance</v>
          </cell>
        </row>
        <row r="4">
          <cell r="A4" t="str">
            <v>Vote 3 - Community Services and Social Equity</v>
          </cell>
        </row>
        <row r="5">
          <cell r="A5" t="str">
            <v>Vote 4 - Corporate Services</v>
          </cell>
        </row>
        <row r="6">
          <cell r="A6" t="str">
            <v>Vote 5 - Infrastructure Services</v>
          </cell>
        </row>
        <row r="7">
          <cell r="A7" t="str">
            <v>Vote 6 - Sustainable Development and City Enterprises</v>
          </cell>
        </row>
        <row r="8">
          <cell r="A8" t="str">
            <v>Vote 7 - [NAME OF VOTE 7]</v>
          </cell>
        </row>
        <row r="9">
          <cell r="A9" t="str">
            <v>Vote 8 - [NAME OF VOTE 8]</v>
          </cell>
        </row>
        <row r="10">
          <cell r="A10" t="str">
            <v>Vote 9 - [NAME OF VOTE 9]</v>
          </cell>
        </row>
        <row r="11">
          <cell r="A11" t="str">
            <v>Vote 10 - [NAME OF VOTE 10]</v>
          </cell>
        </row>
        <row r="12">
          <cell r="A12" t="str">
            <v>Vote 11 - [NAME OF VOTE 11]</v>
          </cell>
        </row>
        <row r="13">
          <cell r="A13" t="str">
            <v>Vote 12 - [NAME OF VOTE 12]</v>
          </cell>
        </row>
        <row r="14">
          <cell r="A14" t="str">
            <v>Vote 13 - [NAME OF VOTE 13]</v>
          </cell>
        </row>
        <row r="15">
          <cell r="A15" t="str">
            <v>Vote 14 - [NAME OF VOTE 14]</v>
          </cell>
        </row>
        <row r="16">
          <cell r="A16" t="str">
            <v>Vote 15 - [NAME OF VOTE 15]</v>
          </cell>
        </row>
      </sheetData>
      <sheetData sheetId="5"/>
      <sheetData sheetId="6"/>
      <sheetData sheetId="7"/>
      <sheetData sheetId="8"/>
      <sheetData sheetId="9"/>
      <sheetData sheetId="10">
        <row r="5">
          <cell r="A5" t="str">
            <v>Vote 1 - City Manager</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PiVot_Rev"/>
      <sheetName val="Opex"/>
      <sheetName val="PiVot_Opex"/>
      <sheetName val="Capex"/>
      <sheetName val="PiVot_Capex"/>
    </sheetNames>
    <sheetDataSet>
      <sheetData sheetId="0" refreshError="1"/>
      <sheetData sheetId="1" refreshError="1"/>
      <sheetData sheetId="2" refreshError="1"/>
      <sheetData sheetId="3" refreshError="1"/>
      <sheetData sheetId="4" refreshError="1">
        <row r="81">
          <cell r="M81" t="str">
            <v>OUTSOURCED INFRASTRUCTURE CAP PROJECTS</v>
          </cell>
          <cell r="AB81" t="str">
            <v xml:space="preserve">Construction of roads within landfill site. </v>
          </cell>
        </row>
        <row r="82">
          <cell r="M82" t="str">
            <v>PPE-MACHINERY &amp; EQUIP.-ALL OR EXCL NERSA-ACQUISITI</v>
          </cell>
          <cell r="AB82" t="str">
            <v>Replacement of airconditioners required for waste management offices</v>
          </cell>
        </row>
      </sheetData>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21 22"/>
      <sheetName val="CONTENTS PAGE"/>
      <sheetName val="STRATEGIC OBJECTIVES"/>
      <sheetName val="TABLE OF ABBREVIATIONS"/>
      <sheetName val="ANNEX A"/>
      <sheetName val="ANNEX B"/>
      <sheetName val="ANNEX C"/>
      <sheetName val="ANNEX D"/>
      <sheetName val="ANNEXURE E "/>
      <sheetName val="CAPEX"/>
      <sheetName val="DRAFT SDBIP - HIGH LEVEL"/>
      <sheetName val="ANNEXURE F"/>
      <sheetName val="BACK TO BASICS  "/>
      <sheetName val="Cpital Budget_2022"/>
      <sheetName val="ANNEXURE G"/>
      <sheetName val="REGULATD PERFORMANCE INDICATORS"/>
      <sheetName val="ANNEXURE H"/>
      <sheetName val="POLITICAL SUPPORT (OTM)"/>
      <sheetName val="ANNEXURE I"/>
      <sheetName val="PUB SAF, EMER SERV &amp; ENF"/>
      <sheetName val="ABM"/>
      <sheetName val="RECREATION &amp; FACILITIES"/>
      <sheetName val="WASTE MANAGEMENT "/>
      <sheetName val="ANNEXURE J"/>
      <sheetName val="WATER &amp; SAN"/>
      <sheetName val="ROADS "/>
      <sheetName val="ELECTRICITY"/>
      <sheetName val="PMO"/>
      <sheetName val="MECH WORKSHOPS "/>
      <sheetName val="ANNEXURE K"/>
      <sheetName val="DEVELOPMENT SERVICES"/>
      <sheetName val="TOWN PLAN &amp; EM "/>
      <sheetName val="HUMAN SETTLEMENTS"/>
      <sheetName val="dates 17 18"/>
      <sheetName val="kpa's"/>
      <sheetName val="CITY ENTITIES - SAFE CITY"/>
      <sheetName val="b2b pillars "/>
      <sheetName val="cds strategies 17 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7 18"/>
      <sheetName val="CONTENTS PAGE"/>
      <sheetName val="STRATEGIC OBJECTIVES"/>
      <sheetName val="TABLE OF ABBREVIATIONS"/>
      <sheetName val="ANNEXURE E"/>
      <sheetName val="ANNEXURE F"/>
      <sheetName val="ANNEXURE G"/>
      <sheetName val="3 YEAR CAPITAL PLAN"/>
      <sheetName val="ANNEX A"/>
      <sheetName val="ANNEX B"/>
      <sheetName val="ANNEX C"/>
      <sheetName val="ANNEX D"/>
      <sheetName val="BACK TO BASICS "/>
      <sheetName val="REGULATD PERFORMANCE INDICATORS"/>
      <sheetName val="POLITICAL SUPPORT (OTS)"/>
      <sheetName val="POLITICAL SUPPORT (OTM)"/>
      <sheetName val="MM IRPTN"/>
      <sheetName val="ANNEXURE H"/>
      <sheetName val="WASTE MANAGEMENT "/>
      <sheetName val="PUB SAF, EMER SERV &amp; ENF"/>
      <sheetName val="ABM"/>
      <sheetName val="RECREATION &amp; FACILITIES"/>
      <sheetName val="ANNEXURE I"/>
      <sheetName val="WATER &amp; SAN"/>
      <sheetName val="ROADS"/>
      <sheetName val="ELECTRICITY"/>
      <sheetName val="MECH WORKSHOPS"/>
      <sheetName val="ANNEXURE J"/>
      <sheetName val="DEVELOPMENT SERVICES"/>
      <sheetName val="TOWN PLAN &amp; EM "/>
      <sheetName val="ENVIRONMENTAL HEALTH"/>
      <sheetName val="HUMAN SETTLEMENTS"/>
      <sheetName val="dates 17 18"/>
      <sheetName val="CITY ENTITIES - SAFE CITY"/>
      <sheetName val="kpa's"/>
      <sheetName val="b2b pillars "/>
      <sheetName val="cds strategies 17 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 val="Sheet1"/>
      <sheetName val="Sheet6"/>
      <sheetName val="KPA SUMMARY"/>
      <sheetName val="Sheet2"/>
      <sheetName val="cds strategies 16 17"/>
      <sheetName val="kpa's"/>
      <sheetName val="INDEX"/>
      <sheetName val="IDP REFERENCE"/>
      <sheetName val="NKPA"/>
      <sheetName val="b2b pillars "/>
      <sheetName val="DROP DOWN KEY"/>
      <sheetName val="Sheet 4"/>
      <sheetName val="cds strategies 17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s strategies 17 18"/>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20 21"/>
      <sheetName val="CONTENTS PAGE"/>
      <sheetName val="STRATEGIC OBJECTIVES"/>
      <sheetName val="TABLE OF ABBREVIATIONS"/>
      <sheetName val="ANNEX A"/>
      <sheetName val="ANNEX B"/>
      <sheetName val="ANNEX C"/>
      <sheetName val="ANNEX D"/>
      <sheetName val="ANNEXURE E "/>
      <sheetName val="3 YEAR CAPITAL PLAN "/>
      <sheetName val="CAPEX"/>
      <sheetName val="ANNEXURE F"/>
      <sheetName val="BACK TO BASICS  "/>
      <sheetName val="ANNEXURE G"/>
      <sheetName val="REGULATD PERFORMANCE INDICATORS"/>
      <sheetName val="ANNEXURE H"/>
      <sheetName val="POLITICAL SUPPORT (OTM)"/>
      <sheetName val="MM IRPTN"/>
      <sheetName val="ANNEXURE I"/>
      <sheetName val="PUB SAF, EMER SERV &amp; ENF"/>
      <sheetName val="ABM"/>
      <sheetName val="RECREATION &amp; FACILITIES"/>
      <sheetName val="WASTE MANAGEMENT "/>
      <sheetName val="ANNEXURE J"/>
      <sheetName val="WATER &amp; SAN"/>
      <sheetName val="ROADS"/>
      <sheetName val="ELECTRICITY"/>
      <sheetName val="PMO"/>
      <sheetName val="MECH WORKSHOPS"/>
      <sheetName val="ANNEXURE K"/>
      <sheetName val="TOWN PLAN &amp; EM "/>
      <sheetName val="HUMAN SETTLEMENTS"/>
      <sheetName val="dates 17 18"/>
      <sheetName val="kpa's"/>
      <sheetName val="CITY ENTITIES - SAFE CITY"/>
      <sheetName val="b2b pillars "/>
      <sheetName val="cds strategies 17 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21 22"/>
      <sheetName val="CONTENTS PAGE"/>
      <sheetName val="STRATEGIC OBJECTIVES"/>
      <sheetName val="TABLE OF ABBREVIATIONS"/>
      <sheetName val="ANNEX A"/>
      <sheetName val="ANNEX B"/>
      <sheetName val="ANNEX C"/>
      <sheetName val="ANNEX D"/>
      <sheetName val="ANNEXURE E "/>
      <sheetName val="3 YEAR CAPITAL PLAN "/>
      <sheetName val="CAPEX"/>
      <sheetName val="DRAFT SDBIP - HIGH LEVEL"/>
      <sheetName val="ANNEXURE F"/>
      <sheetName val="BACK TO BASICS  "/>
      <sheetName val="ANNEXURE G"/>
      <sheetName val="REGULATD PERFORMANCE INDICATORS"/>
      <sheetName val="ANNEXURE H"/>
      <sheetName val="POLITICAL SUPPORT (OTM)"/>
      <sheetName val="ANNEXURE I"/>
      <sheetName val="PUB SAF, EMER SERV &amp; ENF"/>
      <sheetName val="ABM"/>
      <sheetName val="RECREATION &amp; FACILITIES"/>
      <sheetName val="WASTE MANAGEMENT "/>
      <sheetName val="ANNEXURE J"/>
      <sheetName val="WATER &amp; SAN"/>
      <sheetName val="ROADS"/>
      <sheetName val="ELECTRICITY"/>
      <sheetName val="PMO"/>
      <sheetName val="MECH WORKSHOPS"/>
      <sheetName val="ANNEXURE K"/>
      <sheetName val="DEVELOPMENT SERVICES"/>
      <sheetName val="TOWN PLAN &amp; EM "/>
      <sheetName val="HUMAN SETTLEMENTS"/>
      <sheetName val="dates 17 18"/>
      <sheetName val="kpa's"/>
      <sheetName val="CITY ENTITIES - SAFE CITY"/>
      <sheetName val="b2b pillars "/>
      <sheetName val="cds strategies 17 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PAGE"/>
      <sheetName val="COVER PAGE SDBIP"/>
      <sheetName val="ANNEX A"/>
      <sheetName val="ANNEX B"/>
      <sheetName val="ANNEX C"/>
      <sheetName val="ANNEX D"/>
      <sheetName val="ANNEXURE E"/>
      <sheetName val="RPI OVERVIEW"/>
      <sheetName val="REGULATD PERFORMANCE INDICATORS"/>
      <sheetName val="DROP DOWN KEY"/>
      <sheetName val="ANNEXURE F"/>
      <sheetName val="SDBIP ORG OVERVIEW"/>
      <sheetName val="SDBIP ORGANIZATIONAL NARRATIVE"/>
      <sheetName val="ANNEXURE G"/>
      <sheetName val="OFFICE OF THE CM OVERVIEW"/>
      <sheetName val="OFFICE OF THE CM NARRATIVE"/>
      <sheetName val="POLITICAL SUPPORT OVERVIEW"/>
      <sheetName val="POLITICAL SUPPORT "/>
      <sheetName val="ANNEXURE H"/>
      <sheetName val="COMM SERV OVERVIEW"/>
      <sheetName val="COMMUNITY SERV NARRATIVE"/>
      <sheetName val="PUB SAF,EMS &amp; ENF OVERVIEW"/>
      <sheetName val="PUB SAF, EMER SERV &amp; ENF"/>
      <sheetName val="ABM OVERVIEW"/>
      <sheetName val="ABM"/>
      <sheetName val="RECR &amp; FACILITIES OVERVIEW"/>
      <sheetName val="RECREATION &amp; FACILITIES"/>
      <sheetName val="WASTE MANAGEMENT OVERVIEW"/>
      <sheetName val="WASTE MANAGEMENT "/>
      <sheetName val="ANNEXURE I"/>
      <sheetName val="INFRA SERVICES OVERVIEW"/>
      <sheetName val="INFRASTRUCTURE SER NARRATIVE"/>
      <sheetName val="WATER &amp; SANITATION OVERVIEW"/>
      <sheetName val="WATER &amp; SAN"/>
      <sheetName val="R&amp;T OVERVIEW"/>
      <sheetName val="ROADS"/>
      <sheetName val="ELECTRICITY OVERVIEW"/>
      <sheetName val="ELECTRICITY"/>
      <sheetName val="PMO OVERVIEW "/>
      <sheetName val=" PMO "/>
      <sheetName val="MECH WORKS OVERVIEW"/>
      <sheetName val="MECH WORKSHOPS "/>
      <sheetName val="ANNEXURE J"/>
      <sheetName val="SUS DEV &amp; CITY ENT OVERVIEW"/>
      <sheetName val="SUSTAINABLE DEV NARRATIVE"/>
      <sheetName val="DS OVERVIEW"/>
      <sheetName val="DEVELOPMENT SERV"/>
      <sheetName val="TP &amp; EM OVERVIEW"/>
      <sheetName val="TOWN PLAN &amp; EM"/>
      <sheetName val="HUMAN SETTLEMENTS OVERVIEW"/>
      <sheetName val="HUMAN SETTLEMENTS"/>
      <sheetName val="CITY ENTITIES OVERVIEW"/>
      <sheetName val="CITY ENTITIES "/>
      <sheetName val="COVER PAGE OP"/>
      <sheetName val="ANNEX A OP"/>
      <sheetName val="ORG OVERVIEW OP"/>
      <sheetName val="OP ORGANIZATIONAL NARRATIVE "/>
      <sheetName val="ANNEX B OP"/>
      <sheetName val="OFFICE OF THE CM-OVERVIEW"/>
      <sheetName val="OFFICE OF THE CM NARRATIVE OP "/>
      <sheetName val="OCM OVERVIEW"/>
      <sheetName val="OFFICE OF THE CM "/>
      <sheetName val="INTERNAL AUDIT OVERVIEW"/>
      <sheetName val="INTERNAL AUDIT"/>
      <sheetName val="STRAT PLAN OVERVIEW"/>
      <sheetName val="STRATEGIC PLANNING (IDP)"/>
      <sheetName val="ANNEX C OP"/>
      <sheetName val="BUDGET &amp; TREAS OVERVIEW"/>
      <sheetName val=" BGT &amp; TREAS NARRATIVE OP"/>
      <sheetName val="BUDGET PLGN OVERVIEW"/>
      <sheetName val="BUDGET PLNG IMPLTN &amp; MNTNG"/>
      <sheetName val="EXPENDITURE OVERVIEW"/>
      <sheetName val="EXPENDITURE MNGNT"/>
      <sheetName val="REVENUE OVERVIEW"/>
      <sheetName val="REVENUE MNGNT"/>
      <sheetName val="SCM OVERVIEW"/>
      <sheetName val="SUPPLY CHAIN "/>
      <sheetName val="ASSETS OVERVIEW"/>
      <sheetName val="ASSETS &amp; LIABILITIES MNGNT"/>
      <sheetName val="FIN GOV &amp; PM OVERVIEW"/>
      <sheetName val="FIN GOV &amp; PM"/>
      <sheetName val="ANNEX D OP"/>
      <sheetName val="CORP SERV OVERVIEW"/>
      <sheetName val="CORP SERV NARRATIVE OP"/>
      <sheetName val="LEGAL OVERVIEW"/>
      <sheetName val="LEGAL"/>
      <sheetName val="SEC &amp; AUX OVERVIEW"/>
      <sheetName val="SECRETARIAT &amp; AUX SERV"/>
      <sheetName val="ICT OVERVIEW"/>
      <sheetName val="ICT"/>
      <sheetName val="HR OVERVIEW"/>
      <sheetName val="HUMAN RESOURCES"/>
      <sheetName val="ANNEX E OP "/>
      <sheetName val="SUS DEV &amp; CITY ENT OVERVIEW OP"/>
      <sheetName val="SUSTAINABLE DEV NARRATIVE OP"/>
      <sheetName val="DEV SERV OVERVIEW OP"/>
      <sheetName val="DEVELOPMENT SERVICES OP"/>
      <sheetName val="TP &amp; EM OVERVIEW OP"/>
      <sheetName val="TOWN PLAN &amp; EM OP"/>
      <sheetName val="HUMAN SETTLEMENTS OVERVIEW OP"/>
      <sheetName val="HUMAN SETTLEMENTS OP"/>
      <sheetName val="SDBIP &amp; OP CALCULATIONS Q3 2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8">
          <cell r="C8" t="str">
            <v>2 - BACK TO BASICS</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21 22"/>
      <sheetName val="CONTENTS PAGE"/>
      <sheetName val="STRATEGIC OBJECTIVES"/>
      <sheetName val="TABLE OF ABBREVIATIONS"/>
      <sheetName val="ANNEX A"/>
      <sheetName val="ANNEX B"/>
      <sheetName val="ANNEX C"/>
      <sheetName val="ANNEX D"/>
      <sheetName val="ANNEXURE E "/>
      <sheetName val="3 YEAR CAPITAL PLAN "/>
      <sheetName val="CAPEX"/>
      <sheetName val="DRAFT SDBIP - HIGH LEVEL"/>
      <sheetName val="ANNEXURE F"/>
      <sheetName val="BACK TO BASICS  "/>
      <sheetName val="ANNEXURE G"/>
      <sheetName val="REGULATD PERFORMANCE INDICATORS"/>
      <sheetName val="ANNEXURE H"/>
      <sheetName val="POLITICAL SUPPORT (OTM)"/>
      <sheetName val="ANNEXURE I"/>
      <sheetName val="PUB SAF, EMER SERV &amp; ENF"/>
      <sheetName val="ABM"/>
      <sheetName val="RECREATION &amp; FACILITIES"/>
      <sheetName val="WASTE MANAGEMENT "/>
      <sheetName val="ANNEXURE J"/>
      <sheetName val="WATER &amp; SAN"/>
      <sheetName val="ROADS"/>
      <sheetName val="ELECTRICITY"/>
      <sheetName val="PMO"/>
      <sheetName val="MECH WORKSHOPS"/>
      <sheetName val="ANNEXURE K"/>
      <sheetName val="DEVELOPMENT SERVICES"/>
      <sheetName val="TOWN PLAN &amp; EM "/>
      <sheetName val="HUMAN SETTLEMENTS"/>
      <sheetName val="dates 17 18"/>
      <sheetName val="kpa's"/>
      <sheetName val="CITY ENTITIES - SAFE CITY"/>
      <sheetName val="b2b pillars "/>
      <sheetName val="cds strategies 17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6 17"/>
      <sheetName val="CONTENTS PAGE"/>
      <sheetName val="STRATEGIC OBJECTIVES"/>
      <sheetName val="TABLE OF ABBREVIATIONS"/>
      <sheetName val="3 YEAR CAPITAL PLAN"/>
      <sheetName val="ANNEX A"/>
      <sheetName val="ANNEX B"/>
      <sheetName val="ANNEX C"/>
      <sheetName val="ANNEX D"/>
      <sheetName val="ANNEXURE E"/>
      <sheetName val="REGULATD PERFORMANCE INDICATORS"/>
      <sheetName val="ANNEXURE F"/>
      <sheetName val="BACK TO BASICS (2)"/>
      <sheetName val="BACK TO BASICS"/>
      <sheetName val="ANNEXURE G"/>
      <sheetName val="SPEAKER"/>
      <sheetName val="MAYOR"/>
      <sheetName val="MM IRPTN"/>
      <sheetName val="ANNEXURE H"/>
      <sheetName val="ABM"/>
      <sheetName val="HEALTH &amp; SS"/>
      <sheetName val="COM DEV"/>
      <sheetName val="PUB SAF &amp; DIS MNGT"/>
      <sheetName val="SAFE CITY"/>
      <sheetName val="ANNEXURE I"/>
      <sheetName val="WATER &amp; SAN"/>
      <sheetName val="ROADS"/>
      <sheetName val="ELECTRICITY"/>
      <sheetName val="LANDFILL"/>
      <sheetName val="FLEET"/>
      <sheetName val="ANNEXURE J"/>
      <sheetName val="LED"/>
      <sheetName val="TOWN PLAN &amp; EM"/>
      <sheetName val="HUMAN SETTLEMENTS"/>
      <sheetName val="dates 16 17"/>
      <sheetName val="kpa's"/>
      <sheetName val="b2b pillars "/>
      <sheetName val="cds strategies 16 17"/>
      <sheetName val="DROP DOWN KE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 val="Sheet1"/>
      <sheetName val="Sheet6"/>
      <sheetName val="KPA SUMMARY"/>
      <sheetName val="Sheet2"/>
      <sheetName val="cds strategies 16 17"/>
      <sheetName val="kpa's"/>
      <sheetName val="INDEX"/>
      <sheetName val="IDP REFERENCE"/>
      <sheetName val="NKPA"/>
      <sheetName val="b2b pillars "/>
      <sheetName val="DROP DOWN KEY"/>
      <sheetName val="Sheet 4"/>
      <sheetName val="cds strategies 17 18"/>
    </sheetNames>
    <sheetDataSet>
      <sheetData sheetId="0" refreshError="1"/>
      <sheetData sheetId="1" refreshError="1"/>
      <sheetData sheetId="2" refreshError="1">
        <row r="15">
          <cell r="B15" t="str">
            <v>Budget Year 2011/12</v>
          </cell>
        </row>
        <row r="30">
          <cell r="B30" t="str">
            <v>Description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PAGE"/>
      <sheetName val="COVER SDBIP 14 15"/>
      <sheetName val="STRATEGIC OBJECTIVES - KEY"/>
      <sheetName val="TABLE OF ABBREVIATIONS"/>
      <sheetName val="3 YEAR CAP PLAN"/>
      <sheetName val="ANNEX A"/>
      <sheetName val="ANNEX B"/>
      <sheetName val="ANNEX C"/>
      <sheetName val="ANNEX D"/>
      <sheetName val="ANNEX E"/>
      <sheetName val="REGULATED PERF INDICATORS"/>
      <sheetName val="ANNEX F"/>
      <sheetName val="OFFICE OF THE SPEAKER"/>
      <sheetName val="OFFICE OF THE MAYOR"/>
      <sheetName val="OFFICE OF THE MM"/>
      <sheetName val="ANNEX G"/>
      <sheetName val="ABM"/>
      <sheetName val="HEALTH &amp; SOC SERV"/>
      <sheetName val="COMMUNITY DEVELOPMENT"/>
      <sheetName val="PUBLIC SAFETY ENF &amp; DIS MNGT"/>
      <sheetName val="SAFE CITY"/>
      <sheetName val="ANNEX H"/>
      <sheetName val="WATER &amp; SANITATION"/>
      <sheetName val="ROADS &amp; TRANSPORTATION"/>
      <sheetName val="ELECTRICITY "/>
      <sheetName val="LANDFILL SITE"/>
      <sheetName val="FLEET MANAGEMENT"/>
      <sheetName val="ANNEX I"/>
      <sheetName val="LOCAL ECONOMIC DEVELOPMENT"/>
      <sheetName val="TOWN PLANNING AND ENV MNGT"/>
      <sheetName val="HUMAN SETTLEMENTS"/>
      <sheetName val="Sheet1"/>
      <sheetName val="Sheet2"/>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21 22"/>
      <sheetName val="CONTENTS PAGE"/>
      <sheetName val="STRATEGIC OBJECTIVES"/>
      <sheetName val="TABLE OF ABBREVIATIONS"/>
      <sheetName val="ANNEX A"/>
      <sheetName val="ANNEX B"/>
      <sheetName val="ANNEX C"/>
      <sheetName val="ANNEX D"/>
      <sheetName val="ANNEXURE E "/>
      <sheetName val="3 YEAR CAPITAL PLAN "/>
      <sheetName val="CAPEX"/>
      <sheetName val="DRAFT SDBIP - HIGH LEVEL"/>
      <sheetName val="ANNEXURE F"/>
      <sheetName val="BACK TO BASICS  "/>
      <sheetName val="ANNEXURE G"/>
      <sheetName val="REGULATD PERFORMANCE INDICATORS"/>
      <sheetName val="ANNEXURE H"/>
      <sheetName val="POLITICAL SUPPORT (OTM)"/>
      <sheetName val="ANNEXURE I"/>
      <sheetName val="PUB SAF, EMER SERV &amp; ENF"/>
      <sheetName val="ABM"/>
      <sheetName val="RECREATION &amp; FACILITIES"/>
      <sheetName val="WASTE MANAGEMENT "/>
      <sheetName val="ANNEXURE J"/>
      <sheetName val="WATER &amp; SAN"/>
      <sheetName val="ROADS"/>
      <sheetName val="ELECTRICITY"/>
      <sheetName val="PMO"/>
      <sheetName val="MECH WORKSHOPS"/>
      <sheetName val="ANNEXURE K"/>
      <sheetName val="DEVELOPMENT SERVICES"/>
      <sheetName val="TOWN PLAN &amp; EM "/>
      <sheetName val="HUMAN SETTLEMENTS"/>
      <sheetName val="dates 17 18"/>
      <sheetName val="kpa's"/>
      <sheetName val="CITY ENTITIES - SAFE CITY"/>
      <sheetName val="b2b pillars "/>
      <sheetName val="cds strategies 17 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21 22"/>
      <sheetName val="CONTENTS PAGE"/>
      <sheetName val="STRATEGIC OBJECTIVES"/>
      <sheetName val="TABLE OF ABBREVIATIONS"/>
      <sheetName val="ANNEX A"/>
      <sheetName val="ANNEX B"/>
      <sheetName val="ANNEX C"/>
      <sheetName val="ANNEX D"/>
      <sheetName val="ANNEXURE E "/>
      <sheetName val="3 YEAR CAPITAL PLAN "/>
      <sheetName val="CAPEX"/>
      <sheetName val="DRAFT SDBIP - HIGH LEVEL"/>
      <sheetName val="ANNEXURE F"/>
      <sheetName val="BACK TO BASICS  "/>
      <sheetName val="ANNEXURE G"/>
      <sheetName val="REGULATD PERFORMANCE INDICATORS"/>
      <sheetName val="ANNEXURE H"/>
      <sheetName val="POLITICAL SUPPORT (OTM)"/>
      <sheetName val="ANNEXURE I"/>
      <sheetName val="PUB SAF, EMER SERV &amp; ENF"/>
      <sheetName val="ABM"/>
      <sheetName val="RECREATION &amp; FACILITIES"/>
      <sheetName val="WASTE MANAGEMENT "/>
      <sheetName val="ANNEXURE J"/>
      <sheetName val="WATER &amp; SAN"/>
      <sheetName val="ROADS"/>
      <sheetName val="ELECTRICITY"/>
      <sheetName val="PMO"/>
      <sheetName val="MECH WORKSHOPS"/>
      <sheetName val="ANNEXURE K"/>
      <sheetName val="DEVELOPMENT SERVICES"/>
      <sheetName val="TOWN PLAN &amp; EM "/>
      <sheetName val="HUMAN SETTLEMENTS"/>
      <sheetName val="dates 17 18"/>
      <sheetName val="kpa's"/>
      <sheetName val="CITY ENTITIES - SAFE CITY"/>
      <sheetName val="b2b pillars "/>
      <sheetName val="cds strategies 17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20 21"/>
      <sheetName val="CONTENTS PAGE"/>
      <sheetName val="STRATEGIC OBJECTIVES"/>
      <sheetName val="TABLE OF ABBREVIATIONS"/>
      <sheetName val="ANNEX A"/>
      <sheetName val="ANNEX B"/>
      <sheetName val="ANNEX C"/>
      <sheetName val="ANNEX D"/>
      <sheetName val="ANNEXURE E "/>
      <sheetName val="3 YEAR CAPITAL PLAN "/>
      <sheetName val="CAPEX"/>
      <sheetName val="ANNEXURE F"/>
      <sheetName val="BACK TO BASICS  "/>
      <sheetName val="ANNEXURE G"/>
      <sheetName val="REGULATD PERFORMANCE INDICATORS"/>
      <sheetName val="ANNEXURE H"/>
      <sheetName val="POLITICAL SUPPORT (OTM)"/>
      <sheetName val="MM IRPTN"/>
      <sheetName val="ANNEXURE I"/>
      <sheetName val="PUB SAF, EMER SERV &amp; ENF"/>
      <sheetName val="ABM"/>
      <sheetName val="RECREATION &amp; FACILITIES"/>
      <sheetName val="WASTE MANAGEMENT "/>
      <sheetName val="ANNEXURE J"/>
      <sheetName val="WATER &amp; SAN"/>
      <sheetName val="ROADS"/>
      <sheetName val="ELECTRICITY"/>
      <sheetName val="PMO"/>
      <sheetName val="MECH WORKSHOPS"/>
      <sheetName val="ANNEXURE K"/>
      <sheetName val="TOWN PLAN &amp; EM "/>
      <sheetName val="HUMAN SETTLEMENTS"/>
      <sheetName val="dates 17 18"/>
      <sheetName val="kpa's"/>
      <sheetName val="CITY ENTITIES - SAFE CITY"/>
      <sheetName val="b2b pillars "/>
      <sheetName val="cds strategies 17 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17 18"/>
      <sheetName val="CONTENTS PAGE"/>
      <sheetName val="STRATEGIC OBJECTIVES"/>
      <sheetName val="TABLE OF ABBREVIATIONS"/>
      <sheetName val="ANN A OCM COVER"/>
      <sheetName val="INTERNAL AUDIT"/>
      <sheetName val="STRATEGIC PLANNING (IDP)"/>
      <sheetName val="OFFICE OF THE CM (COMM &amp; IGR)"/>
      <sheetName val="OFFICE OF THE CM (OC,P &amp; KM)"/>
      <sheetName val="ANN B FIN COVER"/>
      <sheetName val="BUDGET PLNG IMPLTN &amp; MNTNG"/>
      <sheetName val="EXPENDITURE MNGNT"/>
      <sheetName val="REVENUE MNGNT"/>
      <sheetName val="dates 17 18"/>
      <sheetName val="SUPPLY CHAIN "/>
      <sheetName val="ASSETS &amp; LIABILITIES MNGNT"/>
      <sheetName val="mSCOA"/>
      <sheetName val="SAP"/>
      <sheetName val="FIN GOV &amp; PM"/>
      <sheetName val="ANN C INFRA SERV COV"/>
      <sheetName val="PM0"/>
      <sheetName val="ANN D CORP SERV COV"/>
      <sheetName val="LEGAL"/>
      <sheetName val="ICT"/>
      <sheetName val="SECRETARIAT &amp; AUX SERV"/>
      <sheetName val="HUMAN RESOURCES"/>
      <sheetName val="ANNEXURE E"/>
      <sheetName val="TOWN PLAN &amp; EM "/>
      <sheetName val="BUILD CONTR "/>
      <sheetName val="ENVIRONMENTAL HEALTH"/>
      <sheetName val="HUMAN SETTLEMENTS"/>
      <sheetName val="kpa's"/>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s strategies 17 18"/>
      <sheetName val="kpa's"/>
    </sheetNames>
    <sheetDataSet>
      <sheetData sheetId="0" refreshError="1"/>
      <sheetData sheetId="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PAGE"/>
      <sheetName val="OP PLAN COVER"/>
      <sheetName val="STRATEGIC OBJECTIVES - KEY"/>
      <sheetName val="TABLE OF ABBREVIATIONS"/>
      <sheetName val="COVER CORPORATE BIZ UNIT"/>
      <sheetName val="INTERNAL AUDIT"/>
      <sheetName val="PMS "/>
      <sheetName val="MARKETING"/>
      <sheetName val="IDP"/>
      <sheetName val="COVER FINANCE BIZ UNIT"/>
      <sheetName val="BUDGET"/>
      <sheetName val="EXPENDITURE"/>
      <sheetName val="REVENUE"/>
      <sheetName val="SUPPLY CHAIN"/>
      <sheetName val="ASSETS &amp; LIABILITIES"/>
      <sheetName val="COVER INFRA SERV BIZ UNIT"/>
      <sheetName val="PMU"/>
      <sheetName val="COVER CORPORATE SERV BIZ UNIT"/>
      <sheetName val="LEGAL "/>
      <sheetName val="ICT"/>
      <sheetName val="SOUND GOVERNANCE"/>
      <sheetName val="HUMAN RESOURCES"/>
      <sheetName val="COVER ECO DEV BIZ UN "/>
      <sheetName val="INFRAS PLAN &amp; SURVEY"/>
      <sheetName val="Sheet1"/>
      <sheetName val="cds strategies 16 17"/>
      <sheetName val="kp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6 17"/>
      <sheetName val="CONTENTS PAGE"/>
      <sheetName val="STRATEGIC OBJECTIVES"/>
      <sheetName val="TABLE OF ABBREVIATIONS"/>
      <sheetName val="3 YEAR CAPITAL PLAN"/>
      <sheetName val="ANNEX A"/>
      <sheetName val="ANNEX B"/>
      <sheetName val="ANNEX C"/>
      <sheetName val="ANNEX D"/>
      <sheetName val="ANNEXURE E"/>
      <sheetName val="REGULATD PERFORMANCE INDICATORS"/>
      <sheetName val="dates 16 17"/>
      <sheetName val="ANNEXURE F"/>
      <sheetName val="BACK TO BASICS "/>
      <sheetName val="ANNEXURE G"/>
      <sheetName val="POLITICAL SUPPORT (OTS)"/>
      <sheetName val="POLITICAL SUPPORT (OTM)"/>
      <sheetName val="MM IRPTN"/>
      <sheetName val="ANNEXURE H"/>
      <sheetName val="PUB SAF, EMER SERV &amp; ENF"/>
      <sheetName val="ABM"/>
      <sheetName val="WASTE MANAGEMENT "/>
      <sheetName val="RECREATION &amp; FACILITIES"/>
      <sheetName val="ANNEXURE I"/>
      <sheetName val="WATER &amp; SAN"/>
      <sheetName val="ROADS"/>
      <sheetName val="ELECTRICITY"/>
      <sheetName val="MECH WORKSHOPS"/>
      <sheetName val="ANNEXURE J"/>
      <sheetName val="DEVELOPMENT SERVICES"/>
      <sheetName val="TOWN PLAN &amp; EM "/>
      <sheetName val="BUILD CONTR &amp; ENVIRO HEALTH"/>
      <sheetName val="HUMAN SETTLEMENTS"/>
      <sheetName val="CITY ENTITIES - SAFE CITY"/>
      <sheetName val="kpa's"/>
      <sheetName val="b2b pillars "/>
      <sheetName val="cds strategies 16 17"/>
      <sheetName val="DROP DOWN KE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20 21"/>
      <sheetName val="CONTENTS PAGE"/>
      <sheetName val="STRATEGIC OBJECTIVES"/>
      <sheetName val="TABLE OF ABBREVIATIONS"/>
      <sheetName val="ANNEX A"/>
      <sheetName val="ANNEX B"/>
      <sheetName val="ANNEX C"/>
      <sheetName val="ANNEX D"/>
      <sheetName val="ANNEXURE E "/>
      <sheetName val="3 YEAR CAPITAL PLAN "/>
      <sheetName val="CAPEX"/>
      <sheetName val="ANNEXURE F"/>
      <sheetName val="BACK TO BASICS  "/>
      <sheetName val="ANNEXURE G"/>
      <sheetName val="REGULATD PERFORMANCE INDICATORS"/>
      <sheetName val="ANNEXURE H"/>
      <sheetName val="POLITICAL SUPPORT (OTM)"/>
      <sheetName val="MM IRPTN"/>
      <sheetName val="ANNEXURE I"/>
      <sheetName val="PUB SAF, EMER SERV &amp; ENF"/>
      <sheetName val="ABM"/>
      <sheetName val="RECREATION &amp; FACILITIES"/>
      <sheetName val="WASTE MANAGEMENT "/>
      <sheetName val="ANNEXURE J"/>
      <sheetName val="WATER &amp; SAN"/>
      <sheetName val="ROADS"/>
      <sheetName val="ELECTRICITY"/>
      <sheetName val="PMO"/>
      <sheetName val="MECH WORKSHOPS"/>
      <sheetName val="ANNEXURE K"/>
      <sheetName val="TOWN PLAN &amp; EM "/>
      <sheetName val="HUMAN SETTLEMENTS"/>
      <sheetName val="dates 17 18"/>
      <sheetName val="kpa's"/>
      <sheetName val="CITY ENTITIES - SAFE CITY"/>
      <sheetName val="b2b pillars "/>
      <sheetName val="cds strategies 17 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21 22"/>
      <sheetName val="CONTENTS PAGE"/>
      <sheetName val="STRATEGIC OBJECTIVES"/>
      <sheetName val="TABLE OF ABBREVIATIONS"/>
      <sheetName val="ANNEX A"/>
      <sheetName val="ANNEX B"/>
      <sheetName val="ANNEX C"/>
      <sheetName val="ANNEX D"/>
      <sheetName val="ANNEXURE E "/>
      <sheetName val="3 YEAR CAPITAL PLAN "/>
      <sheetName val="CAPEX"/>
      <sheetName val="ANNEXURE F"/>
      <sheetName val="BACK TO BASICS  "/>
      <sheetName val="ANNEXURE G"/>
      <sheetName val="REGULATD PERFORMANCE INDICATORS"/>
      <sheetName val="ANNEXURE H"/>
      <sheetName val="POLITICAL SUPPORT (OTM)"/>
      <sheetName val="ANNEXURE I"/>
      <sheetName val="PUB SAF, EMER SERV &amp; ENF"/>
      <sheetName val="ABM"/>
      <sheetName val="RECREATION &amp; FACILITIES"/>
      <sheetName val="WASTE MANAGEMENT "/>
      <sheetName val="ANNEXURE J"/>
      <sheetName val="WATER &amp; SAN"/>
      <sheetName val="ROADS"/>
      <sheetName val="ELECTRICITY"/>
      <sheetName val="PMO"/>
      <sheetName val="MECH WORKSHOPS"/>
      <sheetName val="ANNEXURE K"/>
      <sheetName val="TOWN PLAN &amp; EM "/>
      <sheetName val="HUMAN SETTLEMENTS"/>
      <sheetName val="dates 17 18"/>
      <sheetName val="kpa's"/>
      <sheetName val="Development Services"/>
      <sheetName val="Sheet1"/>
      <sheetName val="b2b pillars "/>
      <sheetName val="cds strategies 17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
      <sheetName val="BExStyles"/>
      <sheetName val="BExAnalyzer"/>
      <sheetName val="BExAnalyzer.xla"/>
    </sheetNames>
    <definedNames>
      <definedName name="DesignIconClicked"/>
    </definedNames>
    <sheetDataSet>
      <sheetData sheetId="0"/>
      <sheetData sheetId="1"/>
      <sheetData sheetId="2" refreshError="1"/>
      <sheetData sheetId="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21 22"/>
      <sheetName val="CONTENTS PAGE"/>
      <sheetName val="STRATEGIC OBJECTIVES"/>
      <sheetName val="TABLE OF ABBREVIATIONS"/>
      <sheetName val="ANNEX A"/>
      <sheetName val="ANNEX B"/>
      <sheetName val="ANNEX C"/>
      <sheetName val="ANNEX D"/>
      <sheetName val="ANNEXURE E "/>
      <sheetName val="3 YEAR CAPITAL PLAN "/>
      <sheetName val="CAPEX"/>
      <sheetName val="ANNEXURE F"/>
      <sheetName val="BACK TO BASICS  "/>
      <sheetName val="ANNEXURE G"/>
      <sheetName val="REGULATD PERFORMANCE INDICATORS"/>
      <sheetName val="ANNEXURE H"/>
      <sheetName val="POLITICAL SUPPORT (OTM)"/>
      <sheetName val="ANNEXURE I"/>
      <sheetName val="PUB SAF, EMER SERV &amp; ENF"/>
      <sheetName val="ABM"/>
      <sheetName val="RECREATION &amp; FACILITIES"/>
      <sheetName val="WASTE MANAGEMENT "/>
      <sheetName val="ANNEXURE J"/>
      <sheetName val="WATER &amp; SAN"/>
      <sheetName val="ROADS"/>
      <sheetName val="ELECTRICITY"/>
      <sheetName val="PMO"/>
      <sheetName val="MECH WORKSHOPS"/>
      <sheetName val="ANNEXURE K"/>
      <sheetName val="TOWN PLAN &amp; EM "/>
      <sheetName val="HUMAN SETTLEMENTS"/>
      <sheetName val="dates 17 18"/>
      <sheetName val="kpa's"/>
      <sheetName val="TOWN PLANNING &amp; ENVIRONMENTAL M"/>
      <sheetName val="b2b pillars "/>
      <sheetName val="cds strategies 17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row r="32">
          <cell r="Q32" t="str">
            <v>Finalise Supply Chain Processes towards Appointment of a Service provider</v>
          </cell>
        </row>
        <row r="34">
          <cell r="Z34" t="str">
            <v>N/A</v>
          </cell>
          <cell r="AA34" t="str">
            <v>N/A</v>
          </cell>
        </row>
      </sheetData>
      <sheetData sheetId="34" refreshError="1"/>
      <sheetData sheetId="3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7 18"/>
      <sheetName val="CONTENTS PAGE"/>
      <sheetName val="STRATEGIC OBJECTIVES"/>
      <sheetName val="TABLE OF ABBREVIATIONS"/>
      <sheetName val="ANNEXURE E"/>
      <sheetName val="3 YEAR CAPITAL PLAN"/>
      <sheetName val="ANNEX A"/>
      <sheetName val="ANNEX B"/>
      <sheetName val="ANNEX C"/>
      <sheetName val="ANNEX D"/>
      <sheetName val="REGULATD PERFORMANCE INDICATORS"/>
      <sheetName val="ANNEXURE F"/>
      <sheetName val="BACK TO BASICS "/>
      <sheetName val="ANNEXURE G"/>
      <sheetName val="POLITICAL SUPPORT (OTS)"/>
      <sheetName val="POLITICAL SUPPORT (OTM)"/>
      <sheetName val="MM IRPTN"/>
      <sheetName val="ANNEXURE H"/>
      <sheetName val="WASTE MANAGEMENT "/>
      <sheetName val="PUB SAF, EMER SERV &amp; ENF"/>
      <sheetName val="ABM"/>
      <sheetName val="RECREATION &amp; FACILITIES"/>
      <sheetName val="ANNEXURE I"/>
      <sheetName val="WATER &amp; SAN"/>
      <sheetName val="ROADS"/>
      <sheetName val="ELECTRICITY"/>
      <sheetName val="MECH WORKSHOPS"/>
      <sheetName val="ANNEXURE J"/>
      <sheetName val="DEVELOPMENT SERVICES"/>
      <sheetName val="TOWN PLAN &amp; EM "/>
      <sheetName val="HUMAN SETTLEMENTS"/>
      <sheetName val="dates 17 18"/>
      <sheetName val="CITY ENTITIES - SAFE CITY"/>
      <sheetName val="kpa's"/>
      <sheetName val="b2b pillars "/>
      <sheetName val="cds strategies 17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6 17"/>
      <sheetName val="CONTENTS PAGE"/>
      <sheetName val="STRATEGIC OBJECTIVES"/>
      <sheetName val="TABLE OF ABBREVIATIONS"/>
      <sheetName val="3 YEAR CAPITAL PLAN"/>
      <sheetName val="ANNEX A"/>
      <sheetName val="ANNEX B"/>
      <sheetName val="ANNEX C"/>
      <sheetName val="ANNEX D"/>
      <sheetName val="ANNEXURE E"/>
      <sheetName val="REGULATD PERFORMANCE INDICATORS"/>
      <sheetName val="ANNEXURE F"/>
      <sheetName val="BACK TO BASICS (2)"/>
      <sheetName val="BACK TO BASICS"/>
      <sheetName val="ANNEXURE G"/>
      <sheetName val="SPEAKER"/>
      <sheetName val="MAYOR"/>
      <sheetName val="MM IRPTN"/>
      <sheetName val="ANNEXURE H"/>
      <sheetName val="ABM"/>
      <sheetName val="HEALTH &amp; SS"/>
      <sheetName val="COM DEV"/>
      <sheetName val="PUB SAF &amp; DIS MNGT"/>
      <sheetName val="SAFE CITY"/>
      <sheetName val="ANNEXURE I"/>
      <sheetName val="WATER &amp; SAN"/>
      <sheetName val="ROADS"/>
      <sheetName val="ELECTRICITY"/>
      <sheetName val="LANDFILL"/>
      <sheetName val="FLEET"/>
      <sheetName val="ANNEXURE J"/>
      <sheetName val="LED"/>
      <sheetName val="TOWN PLAN &amp; EM"/>
      <sheetName val="HUMAN SETTLEMENTS"/>
      <sheetName val="dates 16 17"/>
      <sheetName val="kpa's"/>
      <sheetName val="b2b pillars "/>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21 22"/>
      <sheetName val="CONTENTS PAGE"/>
      <sheetName val="STRATEGIC OBJECTIVES"/>
      <sheetName val="TABLE OF ABBREVIATIONS"/>
      <sheetName val="ANNEX A"/>
      <sheetName val="ANNEX B"/>
      <sheetName val="ANNEX C"/>
      <sheetName val="ANNEX D"/>
      <sheetName val="ANNEXURE E "/>
      <sheetName val="3 YEAR CAPITAL PLAN "/>
      <sheetName val="CAPEX"/>
      <sheetName val="DRAFT SDBIP - HIGH LEVEL"/>
      <sheetName val="ANNEXURE F"/>
      <sheetName val="BACK TO BASICS  "/>
      <sheetName val="ANNEXURE G"/>
      <sheetName val="REGULATD PERFORMANCE INDICATORS"/>
      <sheetName val="ANNEXURE H"/>
      <sheetName val="POLITICAL SUPPORT (OTM)"/>
      <sheetName val="ANNEXURE I"/>
      <sheetName val="PUB SAF, EMER SERV &amp; ENF"/>
      <sheetName val="ABM"/>
      <sheetName val="RECREATION &amp; FACILITIES"/>
      <sheetName val="WASTE MANAGEMENT "/>
      <sheetName val="ANNEXURE J"/>
      <sheetName val="WATER &amp; SAN"/>
      <sheetName val="ROADS"/>
      <sheetName val="ELECTRICITY"/>
      <sheetName val="PMO"/>
      <sheetName val="MECH WORKSHOPS"/>
      <sheetName val="ANNEXURE K"/>
      <sheetName val="DEVELOPMENT SERVICES"/>
      <sheetName val="TOWN PLAN &amp; EM "/>
      <sheetName val="HUMAN SETTLEMENTS"/>
      <sheetName val="dates 17 18"/>
      <sheetName val="kpa's"/>
      <sheetName val="CITY ENTITIES - SAFE CITY"/>
      <sheetName val="b2b pillars "/>
      <sheetName val="cds strategies 17 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21 22"/>
      <sheetName val="CONTENTS PAGE"/>
      <sheetName val="STRATEGIC OBJECTIVES"/>
      <sheetName val="TABLE OF ABBREVIATIONS"/>
      <sheetName val="ANNEX A"/>
      <sheetName val="ANNEX B"/>
      <sheetName val="ANNEX C"/>
      <sheetName val="ANNEX D"/>
      <sheetName val="ANNEXURE E "/>
      <sheetName val="3 YEAR CAPITAL PLAN "/>
      <sheetName val="CAPEX"/>
      <sheetName val="DRAFT SDBIP - HIGH LEVEL"/>
      <sheetName val="ANNEXURE F"/>
      <sheetName val="BACK TO BASICS  "/>
      <sheetName val="ANNEXURE G"/>
      <sheetName val="REGULATD PERFORMANCE INDICATORS"/>
      <sheetName val="ANNEXURE H"/>
      <sheetName val="POLITICAL SUPPORT (OTM)"/>
      <sheetName val="ANNEXURE I"/>
      <sheetName val="PUB SAF, EMER SERV &amp; ENF"/>
      <sheetName val="ABM"/>
      <sheetName val="RECREATION &amp; FACILITIES"/>
      <sheetName val="WASTE MANAGEMENT "/>
      <sheetName val="ANNEXURE J"/>
      <sheetName val="WATER &amp; SAN"/>
      <sheetName val="ROADS"/>
      <sheetName val="ELECTRICITY"/>
      <sheetName val="PMO"/>
      <sheetName val="MECH WORKSHOPS"/>
      <sheetName val="ANNEXURE K"/>
      <sheetName val="DEVELOPMENT SERVICES"/>
      <sheetName val="HUMAN SETTLEMENTS"/>
      <sheetName val="dates 17 18"/>
      <sheetName val="kpa's"/>
      <sheetName val="CITY ENTITIES - SAFE CITY"/>
      <sheetName val="b2b pillars "/>
      <sheetName val="cds strategies 17 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a's"/>
      <sheetName val="cds strategies 17 18"/>
    </sheetNames>
    <sheetDataSet>
      <sheetData sheetId="0" refreshError="1"/>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20 21"/>
      <sheetName val="CONTENTS PAGE"/>
      <sheetName val="STRATEGIC OBJECTIVES"/>
      <sheetName val="TABLE OF ABBREVIATIONS"/>
      <sheetName val="ANNEX A"/>
      <sheetName val="ANNEX B"/>
      <sheetName val="ANNEX C"/>
      <sheetName val="ANNEX D"/>
      <sheetName val="ANNEXURE E "/>
      <sheetName val="3 YEAR CAPITAL PLAN "/>
      <sheetName val="CAPEX"/>
      <sheetName val="ANNEXURE F"/>
      <sheetName val="BACK TO BASICS  "/>
      <sheetName val="ANNEXURE G"/>
      <sheetName val="REGULATD PERFORMANCE INDICATORS"/>
      <sheetName val="ANNEXURE H"/>
      <sheetName val="POLITICAL SUPPORT (OTM)"/>
      <sheetName val="MM IRPTN"/>
      <sheetName val="ANNEXURE I"/>
      <sheetName val="PUB SAF, EMER SERV &amp; ENF"/>
      <sheetName val="ABM"/>
      <sheetName val="RECREATION &amp; FACILITIES"/>
      <sheetName val="WASTE MANAGEMENT "/>
      <sheetName val="ANNEXURE J"/>
      <sheetName val="WATER &amp; SAN"/>
      <sheetName val="ROADS"/>
      <sheetName val="ELECTRICITY"/>
      <sheetName val="PMO"/>
      <sheetName val="MECH WORKSHOPS"/>
      <sheetName val="ANNEXURE K"/>
      <sheetName val="TOWN PLAN &amp; EM "/>
      <sheetName val="HUMAN SETTLEMENTS"/>
      <sheetName val="dates 17 18"/>
      <sheetName val="kpa's"/>
      <sheetName val="CITY ENTITIES - SAFE CITY"/>
      <sheetName val="b2b pillars "/>
      <sheetName val="cds strategies 17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21 22"/>
      <sheetName val="CONTENTS PAGE"/>
      <sheetName val="STRATEGIC OBJECTIVES"/>
      <sheetName val="TABLE OF ABBREVIATIONS"/>
      <sheetName val="ANN A OCM COVER"/>
      <sheetName val="OFFICE OF THE CM "/>
      <sheetName val="INTERNAL AUDIT"/>
      <sheetName val="STRATEGIC PLANNING (IDP)"/>
      <sheetName val="ANN B FIN COVER"/>
      <sheetName val="BUDGET PLNG IMPLTN &amp; MNTNG"/>
      <sheetName val="EXPENDITURE MNGNT"/>
      <sheetName val="REVENUE MNGNT"/>
      <sheetName val="dates 17 18"/>
      <sheetName val="SUPPLY CHAIN "/>
      <sheetName val="ASSETS &amp; LIABILITIES MNGNT"/>
      <sheetName val="SAP"/>
      <sheetName val="FIN GOV &amp; PM"/>
      <sheetName val="ANN C INFRA SERV COV"/>
      <sheetName val="PM0"/>
      <sheetName val="ANN D CORP SERV COV"/>
      <sheetName val="LEGAL"/>
      <sheetName val="SECRETARIAT &amp; AUX SERV"/>
      <sheetName val="kpa's"/>
      <sheetName val="ICT"/>
      <sheetName val="HUMAN RESOURCES"/>
      <sheetName val="ANNEXURE E"/>
      <sheetName val="DEVELOPMENT SERVICES OP"/>
      <sheetName val="TOWN PLAN &amp; EM OP "/>
      <sheetName val="COMMUNITY SERVICES OP"/>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21 22"/>
      <sheetName val="CONTENTS PAGE"/>
      <sheetName val="STRATEGIC OBJECTIVES"/>
      <sheetName val="TABLE OF ABBREVIATIONS"/>
      <sheetName val="ANNEX A"/>
      <sheetName val="ANNEX B"/>
      <sheetName val="ANNEX C"/>
      <sheetName val="ANNEX D"/>
      <sheetName val="ANNEXURE E "/>
      <sheetName val="3 YEAR CAPITAL PLAN "/>
      <sheetName val="CAPEX"/>
      <sheetName val="DRAFT SDBIP - HIGH LEVEL"/>
      <sheetName val="ANNEXURE F"/>
      <sheetName val="BACK TO BASICS  "/>
      <sheetName val="ANNEXURE G"/>
      <sheetName val="REGULATD PERFORMANCE INDICATORS"/>
      <sheetName val="ANNEXURE H"/>
      <sheetName val="POLITICAL SUPPORT (OTM)"/>
      <sheetName val="ANNEXURE I"/>
      <sheetName val="PUB SAF, EMER SERV &amp; ENF"/>
      <sheetName val="ABM"/>
      <sheetName val="RECREATION &amp; FACILITIES"/>
      <sheetName val="WASTE MANAGEMENT "/>
      <sheetName val="ANNEXURE J"/>
      <sheetName val="WATER &amp; SAN"/>
      <sheetName val="ROADS"/>
      <sheetName val="ELECTRICITY"/>
      <sheetName val="PMO"/>
      <sheetName val="MECH WORKSHOPS"/>
      <sheetName val="ANNEXURE K"/>
      <sheetName val="DEVELOPMENT SERVICES"/>
      <sheetName val="TOWN PLAN &amp; EM "/>
      <sheetName val="HUMAN SETTLEMENTS"/>
      <sheetName val="dates 17 18"/>
      <sheetName val="kpa's"/>
      <sheetName val="b2b pillars "/>
      <sheetName val="cds strategies 17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8 19"/>
      <sheetName val="CONTENTS PAGE"/>
      <sheetName val="STRATEGIC OBJECTIVES"/>
      <sheetName val="TABLE OF ABBREVIATIONS"/>
      <sheetName val="ANNEXURE E"/>
      <sheetName val="ANNEXURE F"/>
      <sheetName val="3 YEAR CAPITAL PLAN"/>
      <sheetName val="ANNEX A"/>
      <sheetName val="ANNEX B"/>
      <sheetName val="ANNEX C"/>
      <sheetName val="ANNEX D"/>
      <sheetName val="BACK TO BASICS "/>
      <sheetName val="kpa's"/>
      <sheetName val="REGULATD PERFORMANCE INDICATORS"/>
      <sheetName val="ANNEXURE G"/>
      <sheetName val="POLITICAL SUPPORT (OTS)"/>
      <sheetName val="POLITICAL SUPPORT (OTM)"/>
      <sheetName val="MM IRPTN"/>
      <sheetName val="ANNEXURE H"/>
      <sheetName val="PUB SAF, EMER SERV &amp; ENF"/>
      <sheetName val="ABM"/>
      <sheetName val="RECREATION &amp; FACILITIES"/>
      <sheetName val="WASTE MANAGEMENT "/>
      <sheetName val="ANNEXURE I"/>
      <sheetName val="WATER &amp; SAN"/>
      <sheetName val="ROADS"/>
      <sheetName val="ELECTRICITY"/>
      <sheetName val="MECH WORKSHOPS"/>
      <sheetName val="ANNEXURE J"/>
      <sheetName val="DEVELOPMENT SERVICES"/>
      <sheetName val="TOWN PLAN &amp; EM "/>
      <sheetName val="ENVIRONMENTAL HEALTH"/>
      <sheetName val="HUMAN SETTLEMENTS"/>
      <sheetName val="dates 17 18"/>
      <sheetName val="CITY ENTITIES - SAFE CITY"/>
      <sheetName val="b2b pillars "/>
      <sheetName val="cds strategies 17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6 17"/>
      <sheetName val="CONTENTS PAGE"/>
      <sheetName val="STRATEGIC OBJECTIVES"/>
      <sheetName val="TABLE OF ABBREVIATIONS"/>
      <sheetName val="3 YEAR CAPITAL PLAN"/>
      <sheetName val="ANNEX A"/>
      <sheetName val="ANNEX B"/>
      <sheetName val="ANNEX C"/>
      <sheetName val="ANNEX D"/>
      <sheetName val="ANNEXURE E"/>
      <sheetName val="REGULATD PERFORMANCE INDICATORS"/>
      <sheetName val="dates 16 17"/>
      <sheetName val="ANNEXURE F"/>
      <sheetName val="BACK TO BASICS "/>
      <sheetName val="ANNEXURE G"/>
      <sheetName val="SPEAKER"/>
      <sheetName val="MAYOR"/>
      <sheetName val="MM IRPTN"/>
      <sheetName val="ANNEXURE H"/>
      <sheetName val="ABM"/>
      <sheetName val="HEALTH &amp; SS"/>
      <sheetName val="COM DEV"/>
      <sheetName val="PUB SAF &amp; DIS MNGT"/>
      <sheetName val="SAFE CITY"/>
      <sheetName val="ANNEXURE I"/>
      <sheetName val="WATER &amp; SAN"/>
      <sheetName val="ROADS"/>
      <sheetName val="ELECTRICITY"/>
      <sheetName val="LANDFILL"/>
      <sheetName val="FLEET"/>
      <sheetName val="ANNEXURE J"/>
      <sheetName val="LED"/>
      <sheetName val="TOWN PLAN &amp; EM"/>
      <sheetName val="HUMAN SETTLEMENTS"/>
      <sheetName val="kpa's"/>
      <sheetName val="b2b pillars "/>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8 19"/>
      <sheetName val="CONTENTS PAGE"/>
      <sheetName val="STRATEGIC OBJECTIVES"/>
      <sheetName val="TABLE OF ABBREVIATIONS"/>
      <sheetName val="ANNEX A"/>
      <sheetName val="ANNEX B"/>
      <sheetName val="ANNEX C"/>
      <sheetName val="ANNEX D"/>
      <sheetName val="3 YEAR CAPITAL PLAN"/>
      <sheetName val="ANNEXURE E"/>
      <sheetName val="REGULATD PERFORMANCE INDICATORS"/>
      <sheetName val="ANNEXURE F"/>
      <sheetName val="BACK TO BASICS "/>
      <sheetName val="ANNEXURE G"/>
      <sheetName val="POLITICAL SUPPORT (OTS)"/>
      <sheetName val="POLITICAL SUPPORT (OTM)"/>
      <sheetName val="MM IRPTN"/>
      <sheetName val="ANNEXURE H"/>
      <sheetName val="PUB SAF, EMER SERV &amp; ENF"/>
      <sheetName val="ABM"/>
      <sheetName val="RECREATION &amp; FACILITIES"/>
      <sheetName val="WASTE MANAGEMENT "/>
      <sheetName val="ANNEXURE I"/>
      <sheetName val="WATER &amp; SAN"/>
      <sheetName val="ROADS"/>
      <sheetName val="ELECTRICITY"/>
      <sheetName val="MECH WORKSHOPS"/>
      <sheetName val="ANNEXURE J"/>
      <sheetName val="DEVELOPMENT SERVICES"/>
      <sheetName val="TOWN PLAN &amp; EM "/>
      <sheetName val="ENVIRONMENTAL HEALTH"/>
      <sheetName val="HUMAN SETTLEMENTS"/>
      <sheetName val="dates 17 18"/>
      <sheetName val="kpa's"/>
      <sheetName val="CITY ENTITIES - SAFE CITY"/>
      <sheetName val="b2b pillars "/>
      <sheetName val="cds strategies 17 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7 18"/>
      <sheetName val="CONTENTS PAGE"/>
      <sheetName val="STRATEGIC OBJECTIVES"/>
      <sheetName val="TABLE OF ABBREVIATIONS"/>
      <sheetName val="ANNEXURE E"/>
      <sheetName val="3 YEAR CAPITAL PLAN"/>
      <sheetName val="ANNEX A"/>
      <sheetName val="ANNEX B"/>
      <sheetName val="ANNEX C"/>
      <sheetName val="ANNEX D"/>
      <sheetName val="REGULATD PERFORMANCE INDICATORS"/>
      <sheetName val="ANNEXURE F"/>
      <sheetName val="BACK TO BASICS "/>
      <sheetName val="ANNEXURE G"/>
      <sheetName val="POLITICAL SUPPORT (OTS)"/>
      <sheetName val="POLITICAL SUPPORT (OTM)"/>
      <sheetName val="MM IRPTN"/>
      <sheetName val="ANNEXURE H"/>
      <sheetName val="WASTE MANAGEMENT "/>
      <sheetName val="PUB SAF, EMER SERV &amp; ENF"/>
      <sheetName val="ABM"/>
      <sheetName val="RECREATION &amp; FACILITIES"/>
      <sheetName val="ANNEXURE I"/>
      <sheetName val="WATER &amp; SAN"/>
      <sheetName val="ROADS"/>
      <sheetName val="ELECTRICITY"/>
      <sheetName val="MECH WORKSHOPS"/>
      <sheetName val="ANNEXURE J"/>
      <sheetName val="DEVELOPMENT SERVICES"/>
      <sheetName val="TOWN PLAN &amp; EM "/>
      <sheetName val="ENVIRONMENTAL HEALTH"/>
      <sheetName val="HUMAN SETTLEMENTS"/>
      <sheetName val="dates 17 18"/>
      <sheetName val="CITY ENTITIES - SAFE CITY"/>
      <sheetName val="kpa's"/>
      <sheetName val="b2b pillars "/>
      <sheetName val="cds strategies 17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s strategies 17 18"/>
      <sheetName val="COVER SDBIP 18 19"/>
      <sheetName val="CONTENTS PAGE"/>
      <sheetName val="STRATEGIC OBJECTIVES"/>
      <sheetName val="TABLE OF ABBREVIATIONS"/>
      <sheetName val="ANNEXURE E"/>
      <sheetName val="ANNEXURE F"/>
      <sheetName val="3 YEAR CAPITAL PLAN"/>
      <sheetName val="ANNEX A"/>
      <sheetName val="ANNEX B"/>
      <sheetName val="ANNEX C"/>
      <sheetName val="ANNEX D"/>
      <sheetName val="BACK TO BASICS "/>
      <sheetName val="REGULATD PERFORMANCE INDICATORS"/>
      <sheetName val="ANNEXURE G"/>
      <sheetName val="POLITICAL SUPPORT (OTS)"/>
      <sheetName val="POLITICAL SUPPORT (OTM)"/>
      <sheetName val="MM IRPTN"/>
      <sheetName val="ANNEXURE H"/>
      <sheetName val="PUB SAF, EMER SERV &amp; ENF"/>
      <sheetName val="ABM"/>
      <sheetName val="RECREATION &amp; FACILITIES"/>
      <sheetName val="WASTE MANAGEMENT "/>
      <sheetName val="ANNEXURE I"/>
      <sheetName val="WATER &amp; SAN"/>
      <sheetName val="ROADS"/>
      <sheetName val="ELECTRICITY"/>
      <sheetName val="MECH WORKSHOPS"/>
      <sheetName val="ANNEXURE J"/>
      <sheetName val="DEVELOPMENT SERVICES"/>
      <sheetName val="TOWN PLAN &amp; EM "/>
      <sheetName val="ENVIRONMENTAL HEALTH"/>
      <sheetName val="HUMAN SETTLEMENTS"/>
      <sheetName val="dates 17 18"/>
      <sheetName val="CITY ENTITIES - SAFE CITY"/>
      <sheetName val="kpa's"/>
      <sheetName val="b2b pillars "/>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6 17"/>
      <sheetName val="CONTENTS PAGE"/>
      <sheetName val="STRATEGIC OBJECTIVES"/>
      <sheetName val="TABLE OF ABBREVIATIONS"/>
      <sheetName val="3 YEAR CAPITAL PLAN"/>
      <sheetName val="ANNEX A"/>
      <sheetName val="ANNEX B"/>
      <sheetName val="ANNEX C"/>
      <sheetName val="ANNEX D"/>
      <sheetName val="ANNEXURE E"/>
      <sheetName val="REGULATD PERFORMANCE INDICATORS"/>
      <sheetName val="ANNEXURE F"/>
      <sheetName val="BACK TO BASICS (2)"/>
      <sheetName val="BACK TO BASICS"/>
      <sheetName val="ANNEXURE G"/>
      <sheetName val="SPEAKER"/>
      <sheetName val="MAYOR"/>
      <sheetName val="MM IRPTN"/>
      <sheetName val="ANNEXURE H"/>
      <sheetName val="ABM"/>
      <sheetName val="HEALTH &amp; SS"/>
      <sheetName val="COM DEV"/>
      <sheetName val="PUB SAF &amp; DIS MNGT"/>
      <sheetName val="SAFE CITY"/>
      <sheetName val="ANNEXURE I"/>
      <sheetName val="WATER &amp; SAN"/>
      <sheetName val="ROADS"/>
      <sheetName val="ELECTRICITY"/>
      <sheetName val="LANDFILL"/>
      <sheetName val="FLEET"/>
      <sheetName val="ANNEXURE J"/>
      <sheetName val="LED"/>
      <sheetName val="TOWN PLAN &amp; EM"/>
      <sheetName val="HUMAN SETTLEMENTS"/>
      <sheetName val="dates 16 17"/>
      <sheetName val="kpa's"/>
      <sheetName val="b2b pillars "/>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37"/>
  <sheetViews>
    <sheetView view="pageBreakPreview" topLeftCell="A25" zoomScaleNormal="100" zoomScaleSheetLayoutView="100" workbookViewId="0">
      <selection activeCell="AJ6" sqref="AJ6"/>
    </sheetView>
  </sheetViews>
  <sheetFormatPr defaultRowHeight="14.4"/>
  <sheetData>
    <row r="1" spans="1:10" ht="15.6">
      <c r="A1" s="308" t="s">
        <v>35</v>
      </c>
      <c r="B1" s="308"/>
      <c r="C1" s="308"/>
      <c r="D1" s="308"/>
      <c r="E1" s="308"/>
      <c r="F1" s="308"/>
      <c r="G1" s="308"/>
      <c r="H1" s="308"/>
      <c r="I1" s="308"/>
      <c r="J1" s="308"/>
    </row>
    <row r="2" spans="1:10" ht="15.6">
      <c r="A2" s="308" t="s">
        <v>1047</v>
      </c>
      <c r="B2" s="308"/>
      <c r="C2" s="308"/>
      <c r="D2" s="308"/>
      <c r="E2" s="308"/>
      <c r="F2" s="308"/>
      <c r="G2" s="308"/>
      <c r="H2" s="308"/>
      <c r="I2" s="308"/>
      <c r="J2" s="308"/>
    </row>
    <row r="4" spans="1:10" ht="15.6">
      <c r="A4" s="308" t="s">
        <v>3688</v>
      </c>
      <c r="B4" s="308"/>
      <c r="C4" s="308"/>
      <c r="D4" s="308"/>
      <c r="E4" s="308"/>
      <c r="F4" s="308"/>
      <c r="G4" s="308"/>
      <c r="H4" s="308"/>
      <c r="I4" s="308"/>
      <c r="J4" s="308"/>
    </row>
    <row r="34" spans="2:9">
      <c r="B34" s="309" t="s">
        <v>1136</v>
      </c>
      <c r="C34" s="309"/>
      <c r="D34" s="309"/>
      <c r="E34" s="309"/>
      <c r="F34" s="309"/>
      <c r="G34" s="309"/>
      <c r="H34" s="309"/>
      <c r="I34" s="309"/>
    </row>
    <row r="35" spans="2:9">
      <c r="B35" s="309"/>
      <c r="C35" s="309"/>
      <c r="D35" s="309"/>
      <c r="E35" s="309"/>
      <c r="F35" s="309"/>
      <c r="G35" s="309"/>
      <c r="H35" s="309"/>
      <c r="I35" s="309"/>
    </row>
    <row r="36" spans="2:9">
      <c r="B36" s="309"/>
      <c r="C36" s="309"/>
      <c r="D36" s="309"/>
      <c r="E36" s="309"/>
      <c r="F36" s="309"/>
      <c r="G36" s="309"/>
      <c r="H36" s="309"/>
      <c r="I36" s="309"/>
    </row>
    <row r="37" spans="2:9">
      <c r="B37" s="309"/>
      <c r="C37" s="309"/>
      <c r="D37" s="309"/>
      <c r="E37" s="309"/>
      <c r="F37" s="309"/>
      <c r="G37" s="309"/>
      <c r="H37" s="309"/>
      <c r="I37" s="309"/>
    </row>
  </sheetData>
  <mergeCells count="4">
    <mergeCell ref="A1:J1"/>
    <mergeCell ref="A2:J2"/>
    <mergeCell ref="A4:J4"/>
    <mergeCell ref="B34:I37"/>
  </mergeCells>
  <pageMargins left="0.70866141732283505" right="0.70866141732283505" top="0.74803149606299202" bottom="0.74803149606299202" header="0.31496062992126" footer="0.31496062992126"/>
  <pageSetup fitToHeight="0" orientation="portrait" r:id="rId1"/>
  <headerFooter>
    <oddFooter>&amp;R&amp;"Arial,Bold"&amp;16Page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P161"/>
  <sheetViews>
    <sheetView view="pageBreakPreview" zoomScale="20" zoomScaleNormal="90" zoomScaleSheetLayoutView="20" workbookViewId="0">
      <selection activeCell="I41" sqref="I41"/>
    </sheetView>
  </sheetViews>
  <sheetFormatPr defaultColWidth="9.109375" defaultRowHeight="33.6"/>
  <cols>
    <col min="1" max="1" width="11.33203125" style="44" customWidth="1"/>
    <col min="2" max="2" width="13.6640625" style="44" customWidth="1"/>
    <col min="3" max="3" width="32.109375" style="44" customWidth="1"/>
    <col min="4" max="4" width="40.21875" style="44" customWidth="1"/>
    <col min="5" max="5" width="27" style="44" customWidth="1"/>
    <col min="6" max="6" width="20.33203125" style="44" customWidth="1"/>
    <col min="7" max="7" width="30.109375" style="93" customWidth="1"/>
    <col min="8" max="8" width="49.88671875" style="163" customWidth="1"/>
    <col min="9" max="9" width="54.109375" style="44" customWidth="1"/>
    <col min="10" max="10" width="40" style="44" customWidth="1"/>
    <col min="11" max="11" width="47.77734375" style="44" customWidth="1"/>
    <col min="12" max="12" width="22.33203125" style="44" customWidth="1"/>
    <col min="13" max="13" width="31" style="44" customWidth="1"/>
    <col min="14" max="14" width="64" style="44" customWidth="1"/>
    <col min="15" max="16" width="46.77734375" style="44" bestFit="1" customWidth="1"/>
    <col min="17" max="17" width="61.88671875" style="44" customWidth="1"/>
    <col min="18" max="19" width="9.109375" style="44"/>
    <col min="20" max="20" width="0" style="44" hidden="1" customWidth="1"/>
    <col min="21" max="16384" width="9.109375" style="44"/>
  </cols>
  <sheetData>
    <row r="1" spans="1:68">
      <c r="A1" s="328" t="s">
        <v>1145</v>
      </c>
      <c r="B1" s="328"/>
      <c r="C1" s="328"/>
      <c r="D1" s="328"/>
      <c r="E1" s="328"/>
      <c r="F1" s="328"/>
      <c r="G1" s="328"/>
      <c r="H1" s="328"/>
      <c r="I1" s="328"/>
      <c r="J1" s="50"/>
      <c r="K1" s="50"/>
      <c r="L1" s="50"/>
      <c r="M1" s="50"/>
      <c r="N1" s="51"/>
      <c r="O1" s="51"/>
      <c r="P1" s="51"/>
      <c r="Q1" s="51"/>
    </row>
    <row r="2" spans="1:68">
      <c r="A2" s="328" t="s">
        <v>328</v>
      </c>
      <c r="B2" s="328"/>
      <c r="C2" s="328"/>
      <c r="D2" s="328"/>
      <c r="E2" s="328"/>
      <c r="F2" s="328"/>
      <c r="G2" s="328"/>
      <c r="H2" s="165"/>
      <c r="I2" s="50"/>
      <c r="J2" s="50"/>
      <c r="K2" s="50"/>
      <c r="L2" s="50"/>
      <c r="M2" s="50"/>
      <c r="N2" s="51"/>
      <c r="O2" s="51"/>
      <c r="P2" s="51"/>
      <c r="Q2" s="51"/>
    </row>
    <row r="3" spans="1:68">
      <c r="A3" s="328" t="s">
        <v>329</v>
      </c>
      <c r="B3" s="328"/>
      <c r="C3" s="328"/>
      <c r="D3" s="328"/>
      <c r="E3" s="328"/>
      <c r="F3" s="328"/>
      <c r="G3" s="328"/>
      <c r="H3" s="328"/>
      <c r="I3" s="328"/>
      <c r="J3" s="328"/>
      <c r="K3" s="328"/>
      <c r="L3" s="328"/>
      <c r="M3" s="328"/>
      <c r="N3" s="328"/>
      <c r="O3" s="328"/>
      <c r="P3" s="328"/>
      <c r="Q3" s="328"/>
    </row>
    <row r="4" spans="1:68">
      <c r="A4" s="328"/>
      <c r="B4" s="328"/>
      <c r="C4" s="150"/>
      <c r="D4" s="51"/>
      <c r="E4" s="51"/>
      <c r="F4" s="51"/>
      <c r="G4" s="94"/>
      <c r="H4" s="166"/>
      <c r="I4" s="51"/>
      <c r="J4" s="51"/>
      <c r="K4" s="51"/>
      <c r="L4" s="51"/>
      <c r="M4" s="51"/>
      <c r="N4" s="51"/>
      <c r="O4" s="51"/>
      <c r="P4" s="51"/>
      <c r="Q4" s="51"/>
    </row>
    <row r="5" spans="1:68" ht="53.1" customHeight="1">
      <c r="A5" s="329" t="s">
        <v>0</v>
      </c>
      <c r="B5" s="329" t="s">
        <v>1</v>
      </c>
      <c r="C5" s="329" t="s">
        <v>67</v>
      </c>
      <c r="D5" s="329" t="s">
        <v>47</v>
      </c>
      <c r="E5" s="329" t="s">
        <v>4</v>
      </c>
      <c r="F5" s="329" t="s">
        <v>6</v>
      </c>
      <c r="G5" s="329" t="s">
        <v>7</v>
      </c>
      <c r="H5" s="331" t="s">
        <v>1150</v>
      </c>
      <c r="I5" s="329" t="s">
        <v>9</v>
      </c>
      <c r="J5" s="336" t="s">
        <v>23</v>
      </c>
      <c r="K5" s="336"/>
      <c r="L5" s="336"/>
      <c r="M5" s="336"/>
      <c r="N5" s="337"/>
      <c r="O5" s="337"/>
      <c r="P5" s="337"/>
      <c r="Q5" s="337"/>
    </row>
    <row r="6" spans="1:68" ht="57.15" customHeight="1">
      <c r="A6" s="329"/>
      <c r="B6" s="329"/>
      <c r="C6" s="329"/>
      <c r="D6" s="329"/>
      <c r="E6" s="329"/>
      <c r="F6" s="329"/>
      <c r="G6" s="329"/>
      <c r="H6" s="332"/>
      <c r="I6" s="329"/>
      <c r="J6" s="153" t="s">
        <v>24</v>
      </c>
      <c r="K6" s="153" t="s">
        <v>25</v>
      </c>
      <c r="L6" s="153" t="s">
        <v>26</v>
      </c>
      <c r="M6" s="337" t="s">
        <v>27</v>
      </c>
      <c r="N6" s="337"/>
      <c r="O6" s="337"/>
      <c r="P6" s="337"/>
      <c r="Q6" s="337"/>
    </row>
    <row r="7" spans="1:68" ht="170.4" customHeight="1">
      <c r="A7" s="330"/>
      <c r="B7" s="330"/>
      <c r="C7" s="330"/>
      <c r="D7" s="330"/>
      <c r="E7" s="330"/>
      <c r="F7" s="330"/>
      <c r="G7" s="330"/>
      <c r="H7" s="333"/>
      <c r="I7" s="330"/>
      <c r="J7" s="153" t="s">
        <v>28</v>
      </c>
      <c r="K7" s="153" t="s">
        <v>28</v>
      </c>
      <c r="L7" s="153" t="s">
        <v>28</v>
      </c>
      <c r="M7" s="337"/>
      <c r="N7" s="47" t="s">
        <v>14</v>
      </c>
      <c r="O7" s="48" t="s">
        <v>17</v>
      </c>
      <c r="P7" s="48" t="s">
        <v>20</v>
      </c>
      <c r="Q7" s="48" t="s">
        <v>327</v>
      </c>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row>
    <row r="8" spans="1:68" s="163" customFormat="1" ht="48.75" customHeight="1">
      <c r="A8" s="334" t="s">
        <v>512</v>
      </c>
      <c r="B8" s="335"/>
      <c r="C8" s="335"/>
      <c r="D8" s="335"/>
      <c r="E8" s="335"/>
      <c r="F8" s="335"/>
      <c r="G8" s="335"/>
      <c r="H8" s="335"/>
      <c r="I8" s="335"/>
      <c r="J8" s="335"/>
      <c r="K8" s="335"/>
      <c r="L8" s="335"/>
      <c r="M8" s="335"/>
      <c r="N8" s="335"/>
      <c r="O8" s="335"/>
      <c r="P8" s="335"/>
      <c r="Q8" s="335"/>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row>
    <row r="9" spans="1:68" ht="253.2" customHeight="1">
      <c r="A9" s="234" t="s">
        <v>73</v>
      </c>
      <c r="B9" s="234" t="s">
        <v>74</v>
      </c>
      <c r="C9" s="233" t="s">
        <v>69</v>
      </c>
      <c r="D9" s="234" t="s">
        <v>62</v>
      </c>
      <c r="E9" s="230" t="s">
        <v>2372</v>
      </c>
      <c r="F9" s="235" t="s">
        <v>1247</v>
      </c>
      <c r="G9" s="230" t="s">
        <v>289</v>
      </c>
      <c r="H9" s="230" t="s">
        <v>2372</v>
      </c>
      <c r="I9" s="231" t="s">
        <v>2481</v>
      </c>
      <c r="J9" s="243" t="s">
        <v>289</v>
      </c>
      <c r="K9" s="248">
        <v>139682445</v>
      </c>
      <c r="L9" s="243" t="s">
        <v>289</v>
      </c>
      <c r="M9" s="246" t="s">
        <v>80</v>
      </c>
      <c r="N9" s="231" t="s">
        <v>289</v>
      </c>
      <c r="O9" s="231" t="s">
        <v>289</v>
      </c>
      <c r="P9" s="231" t="s">
        <v>289</v>
      </c>
      <c r="Q9" s="154" t="s">
        <v>2441</v>
      </c>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row>
    <row r="10" spans="1:68" ht="407.55" customHeight="1">
      <c r="A10" s="234" t="s">
        <v>73</v>
      </c>
      <c r="B10" s="234" t="s">
        <v>74</v>
      </c>
      <c r="C10" s="233" t="s">
        <v>69</v>
      </c>
      <c r="D10" s="234" t="s">
        <v>62</v>
      </c>
      <c r="E10" s="231" t="s">
        <v>1980</v>
      </c>
      <c r="F10" s="235" t="s">
        <v>1247</v>
      </c>
      <c r="G10" s="230" t="s">
        <v>289</v>
      </c>
      <c r="H10" s="230" t="s">
        <v>2476</v>
      </c>
      <c r="I10" s="231" t="s">
        <v>2480</v>
      </c>
      <c r="J10" s="243" t="s">
        <v>289</v>
      </c>
      <c r="K10" s="248">
        <v>15000000</v>
      </c>
      <c r="L10" s="243" t="s">
        <v>289</v>
      </c>
      <c r="M10" s="246" t="s">
        <v>80</v>
      </c>
      <c r="N10" s="152" t="s">
        <v>289</v>
      </c>
      <c r="O10" s="231" t="s">
        <v>289</v>
      </c>
      <c r="P10" s="231" t="s">
        <v>289</v>
      </c>
      <c r="Q10" s="152" t="s">
        <v>2474</v>
      </c>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row>
    <row r="11" spans="1:68" ht="249.45" customHeight="1">
      <c r="A11" s="234" t="s">
        <v>73</v>
      </c>
      <c r="B11" s="234" t="s">
        <v>74</v>
      </c>
      <c r="C11" s="233" t="s">
        <v>69</v>
      </c>
      <c r="D11" s="234" t="s">
        <v>62</v>
      </c>
      <c r="E11" s="231" t="s">
        <v>1971</v>
      </c>
      <c r="F11" s="235" t="s">
        <v>1247</v>
      </c>
      <c r="G11" s="230" t="s">
        <v>289</v>
      </c>
      <c r="H11" s="230" t="s">
        <v>2475</v>
      </c>
      <c r="I11" s="231" t="s">
        <v>2479</v>
      </c>
      <c r="J11" s="243" t="s">
        <v>289</v>
      </c>
      <c r="K11" s="250">
        <v>44416782</v>
      </c>
      <c r="L11" s="243" t="s">
        <v>289</v>
      </c>
      <c r="M11" s="246" t="s">
        <v>80</v>
      </c>
      <c r="N11" s="231" t="s">
        <v>2384</v>
      </c>
      <c r="O11" s="231" t="s">
        <v>2385</v>
      </c>
      <c r="P11" s="231" t="s">
        <v>2386</v>
      </c>
      <c r="Q11" s="151" t="s">
        <v>2387</v>
      </c>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row>
    <row r="12" spans="1:68" s="163" customFormat="1" ht="249.45" customHeight="1">
      <c r="A12" s="242" t="s">
        <v>73</v>
      </c>
      <c r="B12" s="242" t="s">
        <v>74</v>
      </c>
      <c r="C12" s="244" t="s">
        <v>69</v>
      </c>
      <c r="D12" s="242" t="s">
        <v>62</v>
      </c>
      <c r="E12" s="243" t="s">
        <v>2486</v>
      </c>
      <c r="F12" s="235" t="s">
        <v>1247</v>
      </c>
      <c r="G12" s="245" t="s">
        <v>289</v>
      </c>
      <c r="H12" s="245" t="s">
        <v>2487</v>
      </c>
      <c r="I12" s="243" t="s">
        <v>2485</v>
      </c>
      <c r="J12" s="243" t="s">
        <v>289</v>
      </c>
      <c r="K12" s="250">
        <v>9463343</v>
      </c>
      <c r="L12" s="243" t="s">
        <v>289</v>
      </c>
      <c r="M12" s="246" t="s">
        <v>80</v>
      </c>
      <c r="N12" s="243"/>
      <c r="O12" s="243"/>
      <c r="P12" s="243"/>
      <c r="Q12" s="247"/>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row>
    <row r="13" spans="1:68" ht="264.45" customHeight="1">
      <c r="A13" s="234" t="s">
        <v>73</v>
      </c>
      <c r="B13" s="234" t="s">
        <v>74</v>
      </c>
      <c r="C13" s="233" t="s">
        <v>69</v>
      </c>
      <c r="D13" s="234" t="s">
        <v>62</v>
      </c>
      <c r="E13" s="236"/>
      <c r="F13" s="235" t="s">
        <v>1247</v>
      </c>
      <c r="G13" s="230" t="s">
        <v>289</v>
      </c>
      <c r="H13" s="230" t="s">
        <v>2477</v>
      </c>
      <c r="I13" s="236" t="s">
        <v>2478</v>
      </c>
      <c r="J13" s="243" t="s">
        <v>289</v>
      </c>
      <c r="K13" s="248">
        <v>43103005</v>
      </c>
      <c r="L13" s="243" t="s">
        <v>289</v>
      </c>
      <c r="M13" s="246" t="s">
        <v>80</v>
      </c>
      <c r="N13" s="231" t="s">
        <v>289</v>
      </c>
      <c r="O13" s="231" t="s">
        <v>289</v>
      </c>
      <c r="P13" s="231" t="s">
        <v>289</v>
      </c>
      <c r="Q13" s="151">
        <v>10.9</v>
      </c>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row>
    <row r="14" spans="1:68" ht="343.2" customHeight="1">
      <c r="A14" s="234" t="s">
        <v>73</v>
      </c>
      <c r="B14" s="234" t="s">
        <v>74</v>
      </c>
      <c r="C14" s="233" t="s">
        <v>69</v>
      </c>
      <c r="D14" s="234" t="s">
        <v>62</v>
      </c>
      <c r="E14" s="231"/>
      <c r="F14" s="235" t="s">
        <v>1247</v>
      </c>
      <c r="G14" s="230" t="s">
        <v>289</v>
      </c>
      <c r="H14" s="230" t="s">
        <v>2473</v>
      </c>
      <c r="I14" s="231" t="s">
        <v>2472</v>
      </c>
      <c r="J14" s="243" t="s">
        <v>289</v>
      </c>
      <c r="K14" s="250">
        <v>44770000</v>
      </c>
      <c r="L14" s="243" t="s">
        <v>289</v>
      </c>
      <c r="M14" s="246" t="s">
        <v>80</v>
      </c>
      <c r="N14" s="231" t="s">
        <v>289</v>
      </c>
      <c r="O14" s="231" t="s">
        <v>289</v>
      </c>
      <c r="P14" s="231" t="s">
        <v>289</v>
      </c>
      <c r="Q14" s="152">
        <v>6</v>
      </c>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row>
    <row r="15" spans="1:68" ht="345.15" customHeight="1">
      <c r="A15" s="234" t="s">
        <v>73</v>
      </c>
      <c r="B15" s="234" t="s">
        <v>74</v>
      </c>
      <c r="C15" s="233" t="s">
        <v>69</v>
      </c>
      <c r="D15" s="234" t="s">
        <v>62</v>
      </c>
      <c r="E15" s="236"/>
      <c r="F15" s="235" t="s">
        <v>1247</v>
      </c>
      <c r="G15" s="230" t="s">
        <v>289</v>
      </c>
      <c r="H15" s="230" t="s">
        <v>1978</v>
      </c>
      <c r="I15" s="236" t="s">
        <v>2388</v>
      </c>
      <c r="J15" s="243" t="s">
        <v>289</v>
      </c>
      <c r="K15" s="248">
        <v>24000000</v>
      </c>
      <c r="L15" s="243" t="s">
        <v>289</v>
      </c>
      <c r="M15" s="246" t="s">
        <v>80</v>
      </c>
      <c r="N15" s="231" t="s">
        <v>289</v>
      </c>
      <c r="O15" s="231" t="s">
        <v>289</v>
      </c>
      <c r="P15" s="231" t="s">
        <v>289</v>
      </c>
      <c r="Q15" s="151">
        <v>1629</v>
      </c>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row>
    <row r="16" spans="1:68" s="163" customFormat="1" ht="343.2" customHeight="1">
      <c r="A16" s="234" t="s">
        <v>73</v>
      </c>
      <c r="B16" s="234" t="s">
        <v>74</v>
      </c>
      <c r="C16" s="233" t="s">
        <v>69</v>
      </c>
      <c r="D16" s="234" t="s">
        <v>62</v>
      </c>
      <c r="E16" s="231"/>
      <c r="F16" s="235" t="s">
        <v>1247</v>
      </c>
      <c r="G16" s="230" t="s">
        <v>289</v>
      </c>
      <c r="H16" s="230" t="s">
        <v>1979</v>
      </c>
      <c r="I16" s="231" t="s">
        <v>2389</v>
      </c>
      <c r="J16" s="242" t="s">
        <v>289</v>
      </c>
      <c r="K16" s="246">
        <v>9782000</v>
      </c>
      <c r="L16" s="242" t="s">
        <v>289</v>
      </c>
      <c r="M16" s="246" t="s">
        <v>334</v>
      </c>
      <c r="N16" s="231" t="s">
        <v>289</v>
      </c>
      <c r="O16" s="231" t="s">
        <v>289</v>
      </c>
      <c r="P16" s="231" t="s">
        <v>289</v>
      </c>
      <c r="Q16" s="180">
        <v>1050</v>
      </c>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row>
    <row r="17" spans="1:68" ht="54.75" customHeight="1">
      <c r="A17" s="334" t="s">
        <v>333</v>
      </c>
      <c r="B17" s="335"/>
      <c r="C17" s="335"/>
      <c r="D17" s="335"/>
      <c r="E17" s="335"/>
      <c r="F17" s="335"/>
      <c r="G17" s="335"/>
      <c r="H17" s="335"/>
      <c r="I17" s="335"/>
      <c r="J17" s="335"/>
      <c r="K17" s="335"/>
      <c r="L17" s="335"/>
      <c r="M17" s="335"/>
      <c r="N17" s="335"/>
      <c r="O17" s="335"/>
      <c r="P17" s="335"/>
      <c r="Q17" s="33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row>
    <row r="18" spans="1:68" ht="33.6" hidden="1" customHeight="1">
      <c r="A18" s="334"/>
      <c r="B18" s="335"/>
      <c r="C18" s="335"/>
      <c r="D18" s="335"/>
      <c r="E18" s="335"/>
      <c r="F18" s="335"/>
      <c r="G18" s="335"/>
      <c r="H18" s="335"/>
      <c r="I18" s="335"/>
      <c r="J18" s="335"/>
      <c r="K18" s="335"/>
      <c r="L18" s="335"/>
      <c r="M18" s="335"/>
      <c r="N18" s="335"/>
      <c r="O18" s="335"/>
      <c r="P18" s="335"/>
      <c r="Q18" s="33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row>
    <row r="19" spans="1:68" ht="256.05" customHeight="1">
      <c r="A19" s="234" t="s">
        <v>73</v>
      </c>
      <c r="B19" s="234" t="s">
        <v>74</v>
      </c>
      <c r="C19" s="233" t="s">
        <v>69</v>
      </c>
      <c r="D19" s="234" t="s">
        <v>62</v>
      </c>
      <c r="E19" s="230" t="s">
        <v>2374</v>
      </c>
      <c r="F19" s="235" t="s">
        <v>1247</v>
      </c>
      <c r="G19" s="231" t="s">
        <v>289</v>
      </c>
      <c r="H19" s="230" t="s">
        <v>2483</v>
      </c>
      <c r="I19" s="231" t="s">
        <v>2482</v>
      </c>
      <c r="J19" s="242" t="s">
        <v>289</v>
      </c>
      <c r="K19" s="246">
        <v>105000</v>
      </c>
      <c r="L19" s="242" t="s">
        <v>289</v>
      </c>
      <c r="M19" s="190" t="s">
        <v>1204</v>
      </c>
      <c r="N19" s="231" t="s">
        <v>289</v>
      </c>
      <c r="O19" s="231" t="s">
        <v>289</v>
      </c>
      <c r="P19" s="231" t="s">
        <v>289</v>
      </c>
      <c r="Q19" s="151">
        <v>1</v>
      </c>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row>
    <row r="20" spans="1:68" ht="206.55" customHeight="1">
      <c r="A20" s="234" t="s">
        <v>73</v>
      </c>
      <c r="B20" s="234" t="s">
        <v>74</v>
      </c>
      <c r="C20" s="233" t="s">
        <v>69</v>
      </c>
      <c r="D20" s="234" t="s">
        <v>62</v>
      </c>
      <c r="E20" s="231" t="s">
        <v>2377</v>
      </c>
      <c r="F20" s="235" t="s">
        <v>1247</v>
      </c>
      <c r="G20" s="231" t="s">
        <v>289</v>
      </c>
      <c r="H20" s="230" t="s">
        <v>2373</v>
      </c>
      <c r="I20" s="231" t="s">
        <v>2370</v>
      </c>
      <c r="J20" s="242" t="s">
        <v>289</v>
      </c>
      <c r="K20" s="242" t="s">
        <v>289</v>
      </c>
      <c r="L20" s="242" t="s">
        <v>289</v>
      </c>
      <c r="M20" s="242" t="s">
        <v>1172</v>
      </c>
      <c r="N20" s="239">
        <v>1</v>
      </c>
      <c r="O20" s="239">
        <v>1</v>
      </c>
      <c r="P20" s="239">
        <v>1</v>
      </c>
      <c r="Q20" s="239">
        <v>1</v>
      </c>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row>
    <row r="21" spans="1:68" ht="203.55" customHeight="1">
      <c r="A21" s="232"/>
      <c r="B21" s="232"/>
      <c r="C21" s="233" t="s">
        <v>70</v>
      </c>
      <c r="D21" s="234" t="s">
        <v>63</v>
      </c>
      <c r="E21" s="231"/>
      <c r="F21" s="235" t="s">
        <v>1247</v>
      </c>
      <c r="G21" s="231" t="s">
        <v>1212</v>
      </c>
      <c r="H21" s="231" t="s">
        <v>1973</v>
      </c>
      <c r="I21" s="231" t="s">
        <v>2371</v>
      </c>
      <c r="J21" s="242" t="s">
        <v>289</v>
      </c>
      <c r="K21" s="242" t="s">
        <v>289</v>
      </c>
      <c r="L21" s="242" t="s">
        <v>289</v>
      </c>
      <c r="M21" s="242" t="s">
        <v>1172</v>
      </c>
      <c r="N21" s="231" t="s">
        <v>289</v>
      </c>
      <c r="O21" s="231" t="s">
        <v>289</v>
      </c>
      <c r="P21" s="231" t="s">
        <v>289</v>
      </c>
      <c r="Q21" s="231">
        <v>439</v>
      </c>
      <c r="R21" s="237"/>
      <c r="S21" s="237"/>
      <c r="T21" s="191" t="s">
        <v>1972</v>
      </c>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row>
    <row r="22" spans="1:68" ht="283.95" customHeight="1">
      <c r="A22" s="232" t="s">
        <v>218</v>
      </c>
      <c r="B22" s="232" t="s">
        <v>242</v>
      </c>
      <c r="C22" s="233" t="s">
        <v>68</v>
      </c>
      <c r="D22" s="234" t="s">
        <v>61</v>
      </c>
      <c r="E22" s="231"/>
      <c r="F22" s="235" t="s">
        <v>289</v>
      </c>
      <c r="G22" s="231" t="s">
        <v>289</v>
      </c>
      <c r="H22" s="230" t="s">
        <v>1982</v>
      </c>
      <c r="I22" s="231" t="s">
        <v>1981</v>
      </c>
      <c r="J22" s="242">
        <v>275000</v>
      </c>
      <c r="K22" s="242"/>
      <c r="L22" s="242"/>
      <c r="M22" s="242" t="s">
        <v>1172</v>
      </c>
      <c r="N22" s="152" t="s">
        <v>1981</v>
      </c>
      <c r="O22" s="152" t="s">
        <v>1981</v>
      </c>
      <c r="P22" s="152" t="s">
        <v>1981</v>
      </c>
      <c r="Q22" s="152" t="s">
        <v>1981</v>
      </c>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row>
    <row r="23" spans="1:68" ht="190.5" customHeight="1">
      <c r="A23" s="234" t="s">
        <v>73</v>
      </c>
      <c r="B23" s="234" t="s">
        <v>74</v>
      </c>
      <c r="C23" s="233" t="s">
        <v>69</v>
      </c>
      <c r="D23" s="234" t="s">
        <v>62</v>
      </c>
      <c r="E23" s="231"/>
      <c r="F23" s="231" t="s">
        <v>1161</v>
      </c>
      <c r="G23" s="231" t="s">
        <v>289</v>
      </c>
      <c r="H23" s="230" t="s">
        <v>2376</v>
      </c>
      <c r="I23" s="231" t="s">
        <v>2375</v>
      </c>
      <c r="J23" s="242" t="s">
        <v>289</v>
      </c>
      <c r="K23" s="242" t="s">
        <v>289</v>
      </c>
      <c r="L23" s="242" t="s">
        <v>289</v>
      </c>
      <c r="M23" s="242" t="s">
        <v>289</v>
      </c>
      <c r="N23" s="249" t="s">
        <v>1080</v>
      </c>
      <c r="O23" s="169" t="s">
        <v>1080</v>
      </c>
      <c r="P23" s="169" t="s">
        <v>1080</v>
      </c>
      <c r="Q23" s="169" t="s">
        <v>1080</v>
      </c>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row>
    <row r="24" spans="1:68" ht="219.15" customHeight="1">
      <c r="A24" s="232" t="s">
        <v>71</v>
      </c>
      <c r="B24" s="232" t="s">
        <v>75</v>
      </c>
      <c r="C24" s="233" t="s">
        <v>97</v>
      </c>
      <c r="D24" s="234" t="s">
        <v>65</v>
      </c>
      <c r="E24" s="231" t="s">
        <v>2379</v>
      </c>
      <c r="F24" s="235" t="s">
        <v>1247</v>
      </c>
      <c r="G24" s="231" t="s">
        <v>289</v>
      </c>
      <c r="H24" s="230" t="s">
        <v>2380</v>
      </c>
      <c r="I24" s="231" t="s">
        <v>2378</v>
      </c>
      <c r="J24" s="242" t="s">
        <v>289</v>
      </c>
      <c r="K24" s="242" t="s">
        <v>289</v>
      </c>
      <c r="L24" s="242" t="s">
        <v>289</v>
      </c>
      <c r="M24" s="242" t="s">
        <v>289</v>
      </c>
      <c r="N24" s="238">
        <v>42</v>
      </c>
      <c r="O24" s="238">
        <v>82</v>
      </c>
      <c r="P24" s="238">
        <v>124</v>
      </c>
      <c r="Q24" s="238">
        <v>156</v>
      </c>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row>
    <row r="25" spans="1:68" ht="285.60000000000002" customHeight="1">
      <c r="A25" s="241" t="s">
        <v>71</v>
      </c>
      <c r="B25" s="241" t="s">
        <v>75</v>
      </c>
      <c r="C25" s="233" t="s">
        <v>97</v>
      </c>
      <c r="D25" s="234" t="s">
        <v>65</v>
      </c>
      <c r="E25" s="231" t="s">
        <v>2383</v>
      </c>
      <c r="F25" s="231" t="s">
        <v>1247</v>
      </c>
      <c r="G25" s="231" t="s">
        <v>289</v>
      </c>
      <c r="H25" s="230" t="s">
        <v>2382</v>
      </c>
      <c r="I25" s="231" t="s">
        <v>2381</v>
      </c>
      <c r="J25" s="242" t="s">
        <v>289</v>
      </c>
      <c r="K25" s="242" t="s">
        <v>289</v>
      </c>
      <c r="L25" s="242" t="s">
        <v>289</v>
      </c>
      <c r="M25" s="242" t="s">
        <v>289</v>
      </c>
      <c r="N25" s="152">
        <v>50</v>
      </c>
      <c r="O25" s="152">
        <v>100</v>
      </c>
      <c r="P25" s="152">
        <v>150</v>
      </c>
      <c r="Q25" s="152">
        <v>300</v>
      </c>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row>
    <row r="26" spans="1:68" ht="246.75" customHeight="1">
      <c r="A26" s="241" t="s">
        <v>71</v>
      </c>
      <c r="B26" s="241" t="s">
        <v>75</v>
      </c>
      <c r="C26" s="233" t="s">
        <v>97</v>
      </c>
      <c r="D26" s="234" t="s">
        <v>65</v>
      </c>
      <c r="E26" s="231" t="s">
        <v>2383</v>
      </c>
      <c r="F26" s="231" t="s">
        <v>1247</v>
      </c>
      <c r="G26" s="231" t="s">
        <v>289</v>
      </c>
      <c r="H26" s="230" t="s">
        <v>2391</v>
      </c>
      <c r="I26" s="231" t="s">
        <v>2390</v>
      </c>
      <c r="J26" s="242" t="s">
        <v>289</v>
      </c>
      <c r="K26" s="242" t="s">
        <v>289</v>
      </c>
      <c r="L26" s="242" t="s">
        <v>289</v>
      </c>
      <c r="M26" s="242" t="s">
        <v>289</v>
      </c>
      <c r="N26" s="152">
        <v>40</v>
      </c>
      <c r="O26" s="152">
        <v>60</v>
      </c>
      <c r="P26" s="152">
        <v>80</v>
      </c>
      <c r="Q26" s="152">
        <v>120</v>
      </c>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row>
    <row r="27" spans="1:68" ht="41.55" customHeight="1">
      <c r="A27" s="334" t="s">
        <v>449</v>
      </c>
      <c r="B27" s="335"/>
      <c r="C27" s="335"/>
      <c r="D27" s="335"/>
      <c r="E27" s="335"/>
      <c r="F27" s="335"/>
      <c r="G27" s="335"/>
      <c r="H27" s="335"/>
      <c r="I27" s="335"/>
      <c r="J27" s="335"/>
      <c r="K27" s="335"/>
      <c r="L27" s="335"/>
      <c r="M27" s="335"/>
      <c r="N27" s="335"/>
      <c r="O27" s="335"/>
      <c r="P27" s="335"/>
      <c r="Q27" s="33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row>
    <row r="28" spans="1:68" ht="181.2" customHeight="1">
      <c r="A28" s="246" t="s">
        <v>2402</v>
      </c>
      <c r="B28" s="246" t="s">
        <v>268</v>
      </c>
      <c r="C28" s="233" t="s">
        <v>99</v>
      </c>
      <c r="D28" s="234" t="s">
        <v>64</v>
      </c>
      <c r="E28" s="231" t="s">
        <v>2397</v>
      </c>
      <c r="F28" s="231" t="s">
        <v>289</v>
      </c>
      <c r="G28" s="231" t="s">
        <v>289</v>
      </c>
      <c r="H28" s="230" t="s">
        <v>2393</v>
      </c>
      <c r="I28" s="231" t="s">
        <v>2392</v>
      </c>
      <c r="J28" s="242" t="s">
        <v>289</v>
      </c>
      <c r="K28" s="242" t="s">
        <v>289</v>
      </c>
      <c r="L28" s="242" t="s">
        <v>289</v>
      </c>
      <c r="M28" s="242" t="s">
        <v>289</v>
      </c>
      <c r="N28" s="152">
        <v>25</v>
      </c>
      <c r="O28" s="152">
        <v>50</v>
      </c>
      <c r="P28" s="152">
        <v>75</v>
      </c>
      <c r="Q28" s="152">
        <v>100</v>
      </c>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row>
    <row r="29" spans="1:68" ht="181.2" customHeight="1">
      <c r="A29" s="232" t="s">
        <v>73</v>
      </c>
      <c r="B29" s="232" t="s">
        <v>74</v>
      </c>
      <c r="C29" s="233" t="s">
        <v>69</v>
      </c>
      <c r="D29" s="234" t="s">
        <v>62</v>
      </c>
      <c r="E29" s="231" t="s">
        <v>2396</v>
      </c>
      <c r="F29" s="231" t="s">
        <v>1247</v>
      </c>
      <c r="G29" s="231" t="s">
        <v>289</v>
      </c>
      <c r="H29" s="230" t="s">
        <v>2395</v>
      </c>
      <c r="I29" s="231" t="s">
        <v>2394</v>
      </c>
      <c r="J29" s="242" t="s">
        <v>289</v>
      </c>
      <c r="K29" s="242" t="s">
        <v>289</v>
      </c>
      <c r="L29" s="242" t="s">
        <v>289</v>
      </c>
      <c r="M29" s="242" t="s">
        <v>289</v>
      </c>
      <c r="N29" s="240" t="s">
        <v>289</v>
      </c>
      <c r="O29" s="240" t="s">
        <v>289</v>
      </c>
      <c r="P29" s="240" t="s">
        <v>289</v>
      </c>
      <c r="Q29" s="152">
        <v>6000</v>
      </c>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row>
    <row r="30" spans="1:68" ht="181.2" customHeight="1">
      <c r="A30" s="232" t="s">
        <v>2402</v>
      </c>
      <c r="B30" s="232" t="s">
        <v>79</v>
      </c>
      <c r="C30" s="233" t="s">
        <v>99</v>
      </c>
      <c r="D30" s="234" t="s">
        <v>64</v>
      </c>
      <c r="E30" s="231" t="s">
        <v>2404</v>
      </c>
      <c r="F30" s="231" t="s">
        <v>1247</v>
      </c>
      <c r="G30" s="231" t="s">
        <v>289</v>
      </c>
      <c r="H30" s="230" t="s">
        <v>2399</v>
      </c>
      <c r="I30" s="231" t="s">
        <v>2398</v>
      </c>
      <c r="J30" s="242" t="s">
        <v>289</v>
      </c>
      <c r="K30" s="242" t="s">
        <v>289</v>
      </c>
      <c r="L30" s="242" t="s">
        <v>289</v>
      </c>
      <c r="M30" s="242" t="s">
        <v>289</v>
      </c>
      <c r="N30" s="239">
        <v>0.01</v>
      </c>
      <c r="O30" s="239">
        <v>0.01</v>
      </c>
      <c r="P30" s="239">
        <v>0.01</v>
      </c>
      <c r="Q30" s="239">
        <v>0.01</v>
      </c>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row>
    <row r="31" spans="1:68" ht="181.2" customHeight="1">
      <c r="A31" s="241" t="s">
        <v>2402</v>
      </c>
      <c r="B31" s="241" t="s">
        <v>79</v>
      </c>
      <c r="C31" s="233" t="s">
        <v>99</v>
      </c>
      <c r="D31" s="234" t="s">
        <v>64</v>
      </c>
      <c r="E31" s="231" t="s">
        <v>2404</v>
      </c>
      <c r="F31" s="231" t="s">
        <v>289</v>
      </c>
      <c r="G31" s="231" t="s">
        <v>289</v>
      </c>
      <c r="H31" s="230" t="s">
        <v>2405</v>
      </c>
      <c r="I31" s="231" t="s">
        <v>2400</v>
      </c>
      <c r="J31" s="242" t="s">
        <v>289</v>
      </c>
      <c r="K31" s="242" t="s">
        <v>289</v>
      </c>
      <c r="L31" s="242" t="s">
        <v>289</v>
      </c>
      <c r="M31" s="242" t="s">
        <v>289</v>
      </c>
      <c r="N31" s="239">
        <v>0.85</v>
      </c>
      <c r="O31" s="239">
        <v>0.85</v>
      </c>
      <c r="P31" s="239">
        <v>0.85</v>
      </c>
      <c r="Q31" s="239">
        <v>0.85</v>
      </c>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row>
    <row r="32" spans="1:68" ht="181.2" customHeight="1">
      <c r="A32" s="241" t="s">
        <v>2402</v>
      </c>
      <c r="B32" s="241" t="s">
        <v>79</v>
      </c>
      <c r="C32" s="233" t="s">
        <v>69</v>
      </c>
      <c r="D32" s="234" t="s">
        <v>65</v>
      </c>
      <c r="E32" s="231" t="s">
        <v>2403</v>
      </c>
      <c r="F32" s="231" t="s">
        <v>289</v>
      </c>
      <c r="G32" s="231" t="s">
        <v>289</v>
      </c>
      <c r="H32" s="230" t="s">
        <v>2406</v>
      </c>
      <c r="I32" s="231" t="s">
        <v>2401</v>
      </c>
      <c r="J32" s="242" t="s">
        <v>289</v>
      </c>
      <c r="K32" s="242" t="s">
        <v>289</v>
      </c>
      <c r="L32" s="242" t="s">
        <v>289</v>
      </c>
      <c r="M32" s="242" t="s">
        <v>289</v>
      </c>
      <c r="N32" s="239">
        <v>1</v>
      </c>
      <c r="O32" s="239">
        <v>1</v>
      </c>
      <c r="P32" s="239">
        <v>1</v>
      </c>
      <c r="Q32" s="239">
        <v>1</v>
      </c>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row>
    <row r="33" spans="1:68" ht="181.2" customHeight="1">
      <c r="A33" s="241" t="s">
        <v>2402</v>
      </c>
      <c r="B33" s="241" t="s">
        <v>79</v>
      </c>
      <c r="C33" s="233" t="s">
        <v>99</v>
      </c>
      <c r="D33" s="234" t="s">
        <v>64</v>
      </c>
      <c r="E33" s="231"/>
      <c r="F33" s="231" t="s">
        <v>289</v>
      </c>
      <c r="G33" s="231" t="s">
        <v>289</v>
      </c>
      <c r="H33" s="230" t="s">
        <v>2408</v>
      </c>
      <c r="I33" s="231" t="s">
        <v>2407</v>
      </c>
      <c r="J33" s="242" t="s">
        <v>289</v>
      </c>
      <c r="K33" s="242" t="s">
        <v>289</v>
      </c>
      <c r="L33" s="242" t="s">
        <v>289</v>
      </c>
      <c r="M33" s="242" t="s">
        <v>289</v>
      </c>
      <c r="N33" s="239">
        <v>0.95</v>
      </c>
      <c r="O33" s="239">
        <v>0.95</v>
      </c>
      <c r="P33" s="239">
        <v>0.95</v>
      </c>
      <c r="Q33" s="239">
        <v>0.95</v>
      </c>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row>
    <row r="34" spans="1:68" ht="66.75" customHeight="1">
      <c r="A34" s="334" t="s">
        <v>2409</v>
      </c>
      <c r="B34" s="335"/>
      <c r="C34" s="335"/>
      <c r="D34" s="335"/>
      <c r="E34" s="335"/>
      <c r="F34" s="335"/>
      <c r="G34" s="335"/>
      <c r="H34" s="335"/>
      <c r="I34" s="335"/>
      <c r="J34" s="335"/>
      <c r="K34" s="335"/>
      <c r="L34" s="335"/>
      <c r="M34" s="335"/>
      <c r="N34" s="335"/>
      <c r="O34" s="335"/>
      <c r="P34" s="335"/>
      <c r="Q34" s="33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row>
    <row r="35" spans="1:68" ht="213.6" customHeight="1">
      <c r="A35" s="246" t="s">
        <v>221</v>
      </c>
      <c r="B35" s="246" t="s">
        <v>222</v>
      </c>
      <c r="C35" s="233" t="s">
        <v>70</v>
      </c>
      <c r="D35" s="234" t="s">
        <v>62</v>
      </c>
      <c r="E35" s="243" t="s">
        <v>91</v>
      </c>
      <c r="F35" s="231" t="s">
        <v>289</v>
      </c>
      <c r="G35" s="231" t="s">
        <v>289</v>
      </c>
      <c r="H35" s="230" t="s">
        <v>2411</v>
      </c>
      <c r="I35" s="231" t="s">
        <v>2410</v>
      </c>
      <c r="J35" s="242" t="s">
        <v>289</v>
      </c>
      <c r="K35" s="242" t="s">
        <v>289</v>
      </c>
      <c r="L35" s="242" t="s">
        <v>289</v>
      </c>
      <c r="M35" s="242" t="s">
        <v>289</v>
      </c>
      <c r="N35" s="152">
        <v>250</v>
      </c>
      <c r="O35" s="152">
        <v>500</v>
      </c>
      <c r="P35" s="152">
        <v>750</v>
      </c>
      <c r="Q35" s="152">
        <v>1000</v>
      </c>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row>
    <row r="36" spans="1:68" ht="181.2" customHeight="1">
      <c r="A36" s="232" t="s">
        <v>221</v>
      </c>
      <c r="B36" s="232" t="s">
        <v>224</v>
      </c>
      <c r="C36" s="244" t="s">
        <v>70</v>
      </c>
      <c r="D36" s="234" t="s">
        <v>63</v>
      </c>
      <c r="E36" s="231" t="s">
        <v>91</v>
      </c>
      <c r="F36" s="243" t="s">
        <v>289</v>
      </c>
      <c r="G36" s="243" t="s">
        <v>289</v>
      </c>
      <c r="H36" s="230" t="s">
        <v>2484</v>
      </c>
      <c r="I36" s="231" t="s">
        <v>2412</v>
      </c>
      <c r="J36" s="242" t="s">
        <v>289</v>
      </c>
      <c r="K36" s="242" t="s">
        <v>289</v>
      </c>
      <c r="L36" s="242" t="s">
        <v>289</v>
      </c>
      <c r="M36" s="242" t="s">
        <v>289</v>
      </c>
      <c r="N36" s="239">
        <v>0.25</v>
      </c>
      <c r="O36" s="239">
        <v>0.5</v>
      </c>
      <c r="P36" s="239">
        <v>0.75</v>
      </c>
      <c r="Q36" s="239">
        <v>1</v>
      </c>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row>
    <row r="37" spans="1:68" ht="225.6" customHeight="1">
      <c r="A37" s="232" t="s">
        <v>73</v>
      </c>
      <c r="B37" s="232" t="s">
        <v>74</v>
      </c>
      <c r="C37" s="233" t="s">
        <v>69</v>
      </c>
      <c r="D37" s="234" t="s">
        <v>62</v>
      </c>
      <c r="E37" s="231" t="s">
        <v>2413</v>
      </c>
      <c r="F37" s="231" t="s">
        <v>289</v>
      </c>
      <c r="G37" s="231" t="s">
        <v>289</v>
      </c>
      <c r="H37" s="230" t="s">
        <v>2414</v>
      </c>
      <c r="I37" s="231" t="s">
        <v>2415</v>
      </c>
      <c r="J37" s="242" t="s">
        <v>289</v>
      </c>
      <c r="K37" s="242" t="s">
        <v>289</v>
      </c>
      <c r="L37" s="242" t="s">
        <v>289</v>
      </c>
      <c r="M37" s="242" t="s">
        <v>289</v>
      </c>
      <c r="N37" s="152">
        <v>171</v>
      </c>
      <c r="O37" s="152">
        <v>318</v>
      </c>
      <c r="P37" s="152">
        <v>485</v>
      </c>
      <c r="Q37" s="152">
        <v>656</v>
      </c>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row>
    <row r="38" spans="1:68" ht="181.2" customHeight="1">
      <c r="A38" s="232" t="s">
        <v>73</v>
      </c>
      <c r="B38" s="232" t="s">
        <v>74</v>
      </c>
      <c r="C38" s="233" t="s">
        <v>69</v>
      </c>
      <c r="D38" s="234" t="s">
        <v>62</v>
      </c>
      <c r="E38" s="231" t="s">
        <v>2418</v>
      </c>
      <c r="F38" s="231" t="s">
        <v>289</v>
      </c>
      <c r="G38" s="231" t="s">
        <v>289</v>
      </c>
      <c r="H38" s="230" t="s">
        <v>2417</v>
      </c>
      <c r="I38" s="231" t="s">
        <v>2416</v>
      </c>
      <c r="J38" s="242" t="s">
        <v>289</v>
      </c>
      <c r="K38" s="242" t="s">
        <v>289</v>
      </c>
      <c r="L38" s="242" t="s">
        <v>289</v>
      </c>
      <c r="M38" s="242" t="s">
        <v>289</v>
      </c>
      <c r="N38" s="152">
        <v>15</v>
      </c>
      <c r="O38" s="152">
        <v>30</v>
      </c>
      <c r="P38" s="152">
        <v>45</v>
      </c>
      <c r="Q38" s="152">
        <v>60</v>
      </c>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row>
    <row r="39" spans="1:68" ht="181.2" customHeight="1">
      <c r="A39" s="232" t="s">
        <v>2421</v>
      </c>
      <c r="B39" s="232" t="s">
        <v>227</v>
      </c>
      <c r="C39" s="233" t="s">
        <v>70</v>
      </c>
      <c r="D39" s="234" t="s">
        <v>63</v>
      </c>
      <c r="E39" s="231" t="s">
        <v>2424</v>
      </c>
      <c r="F39" s="231" t="s">
        <v>1247</v>
      </c>
      <c r="G39" s="231" t="s">
        <v>2423</v>
      </c>
      <c r="H39" s="230" t="s">
        <v>2422</v>
      </c>
      <c r="I39" s="231" t="s">
        <v>2419</v>
      </c>
      <c r="J39" s="242" t="s">
        <v>289</v>
      </c>
      <c r="K39" s="242" t="s">
        <v>289</v>
      </c>
      <c r="L39" s="242" t="s">
        <v>289</v>
      </c>
      <c r="M39" s="242" t="s">
        <v>289</v>
      </c>
      <c r="N39" s="152" t="s">
        <v>289</v>
      </c>
      <c r="O39" s="231" t="s">
        <v>289</v>
      </c>
      <c r="P39" s="231" t="s">
        <v>289</v>
      </c>
      <c r="Q39" s="152" t="s">
        <v>2420</v>
      </c>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row>
    <row r="40" spans="1:68" ht="61.8" customHeight="1">
      <c r="A40" s="334" t="s">
        <v>332</v>
      </c>
      <c r="B40" s="335"/>
      <c r="C40" s="335"/>
      <c r="D40" s="335"/>
      <c r="E40" s="335"/>
      <c r="F40" s="335"/>
      <c r="G40" s="335"/>
      <c r="H40" s="335"/>
      <c r="I40" s="335"/>
      <c r="J40" s="335"/>
      <c r="K40" s="335"/>
      <c r="L40" s="335"/>
      <c r="M40" s="335"/>
      <c r="N40" s="335"/>
      <c r="O40" s="335"/>
      <c r="P40" s="335"/>
      <c r="Q40" s="33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row>
    <row r="41" spans="1:68" ht="284.39999999999998" customHeight="1">
      <c r="A41" s="232" t="s">
        <v>218</v>
      </c>
      <c r="B41" s="232" t="s">
        <v>242</v>
      </c>
      <c r="C41" s="233" t="s">
        <v>68</v>
      </c>
      <c r="D41" s="234" t="s">
        <v>61</v>
      </c>
      <c r="E41" s="231" t="s">
        <v>2427</v>
      </c>
      <c r="F41" s="231" t="s">
        <v>289</v>
      </c>
      <c r="G41" s="231" t="s">
        <v>289</v>
      </c>
      <c r="H41" s="230" t="s">
        <v>2426</v>
      </c>
      <c r="I41" s="231" t="s">
        <v>2425</v>
      </c>
      <c r="J41" s="231" t="s">
        <v>289</v>
      </c>
      <c r="K41" s="231" t="s">
        <v>289</v>
      </c>
      <c r="L41" s="231" t="s">
        <v>289</v>
      </c>
      <c r="M41" s="231" t="s">
        <v>289</v>
      </c>
      <c r="N41" s="239">
        <v>1</v>
      </c>
      <c r="O41" s="239">
        <v>1</v>
      </c>
      <c r="P41" s="239">
        <v>1</v>
      </c>
      <c r="Q41" s="239">
        <v>1</v>
      </c>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row>
    <row r="42" spans="1:68" ht="274.2" customHeight="1">
      <c r="A42" s="232" t="s">
        <v>218</v>
      </c>
      <c r="B42" s="232" t="s">
        <v>242</v>
      </c>
      <c r="C42" s="233" t="s">
        <v>68</v>
      </c>
      <c r="D42" s="234" t="s">
        <v>61</v>
      </c>
      <c r="E42" s="243" t="s">
        <v>289</v>
      </c>
      <c r="F42" s="231" t="s">
        <v>289</v>
      </c>
      <c r="G42" s="231" t="s">
        <v>289</v>
      </c>
      <c r="H42" s="230" t="s">
        <v>2429</v>
      </c>
      <c r="I42" s="231" t="s">
        <v>2428</v>
      </c>
      <c r="J42" s="231" t="s">
        <v>289</v>
      </c>
      <c r="K42" s="231" t="s">
        <v>289</v>
      </c>
      <c r="L42" s="231" t="s">
        <v>289</v>
      </c>
      <c r="M42" s="231" t="s">
        <v>289</v>
      </c>
      <c r="N42" s="231" t="s">
        <v>289</v>
      </c>
      <c r="O42" s="231" t="s">
        <v>289</v>
      </c>
      <c r="P42" s="231" t="s">
        <v>289</v>
      </c>
      <c r="Q42" s="152">
        <v>110</v>
      </c>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row>
    <row r="43" spans="1:68" ht="228.75" customHeight="1">
      <c r="A43" s="232" t="s">
        <v>218</v>
      </c>
      <c r="B43" s="232" t="s">
        <v>242</v>
      </c>
      <c r="C43" s="233" t="s">
        <v>68</v>
      </c>
      <c r="D43" s="234" t="s">
        <v>61</v>
      </c>
      <c r="E43" s="231" t="s">
        <v>2430</v>
      </c>
      <c r="F43" s="231" t="s">
        <v>289</v>
      </c>
      <c r="G43" s="231" t="s">
        <v>289</v>
      </c>
      <c r="H43" s="230" t="s">
        <v>2431</v>
      </c>
      <c r="I43" s="231" t="s">
        <v>2432</v>
      </c>
      <c r="J43" s="231" t="s">
        <v>289</v>
      </c>
      <c r="K43" s="231" t="s">
        <v>289</v>
      </c>
      <c r="L43" s="231" t="s">
        <v>289</v>
      </c>
      <c r="M43" s="231" t="s">
        <v>289</v>
      </c>
      <c r="N43" s="239">
        <v>1</v>
      </c>
      <c r="O43" s="239">
        <v>1</v>
      </c>
      <c r="P43" s="239">
        <v>1</v>
      </c>
      <c r="Q43" s="239">
        <v>1</v>
      </c>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row>
    <row r="44" spans="1:68" ht="61.8" customHeight="1">
      <c r="A44" s="334" t="s">
        <v>2433</v>
      </c>
      <c r="B44" s="335"/>
      <c r="C44" s="335"/>
      <c r="D44" s="335"/>
      <c r="E44" s="335"/>
      <c r="F44" s="335"/>
      <c r="G44" s="335"/>
      <c r="H44" s="335"/>
      <c r="I44" s="335"/>
      <c r="J44" s="335"/>
      <c r="K44" s="335"/>
      <c r="L44" s="335"/>
      <c r="M44" s="335"/>
      <c r="N44" s="335"/>
      <c r="O44" s="335"/>
      <c r="P44" s="335"/>
      <c r="Q44" s="33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row>
    <row r="45" spans="1:68" ht="181.2" customHeight="1">
      <c r="A45" s="232" t="s">
        <v>71</v>
      </c>
      <c r="B45" s="232" t="s">
        <v>75</v>
      </c>
      <c r="C45" s="233" t="s">
        <v>69</v>
      </c>
      <c r="D45" s="234" t="s">
        <v>65</v>
      </c>
      <c r="E45" s="231" t="s">
        <v>2437</v>
      </c>
      <c r="F45" s="231" t="s">
        <v>289</v>
      </c>
      <c r="G45" s="231" t="s">
        <v>289</v>
      </c>
      <c r="H45" s="230" t="s">
        <v>2438</v>
      </c>
      <c r="I45" s="231" t="s">
        <v>2434</v>
      </c>
      <c r="J45" s="231" t="s">
        <v>289</v>
      </c>
      <c r="K45" s="231" t="s">
        <v>289</v>
      </c>
      <c r="L45" s="231" t="s">
        <v>289</v>
      </c>
      <c r="M45" s="231" t="s">
        <v>289</v>
      </c>
      <c r="N45" s="152">
        <v>117</v>
      </c>
      <c r="O45" s="152">
        <v>234</v>
      </c>
      <c r="P45" s="152">
        <v>361</v>
      </c>
      <c r="Q45" s="152">
        <v>492</v>
      </c>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row>
    <row r="46" spans="1:68" ht="181.2" customHeight="1">
      <c r="A46" s="232" t="s">
        <v>71</v>
      </c>
      <c r="B46" s="232" t="s">
        <v>75</v>
      </c>
      <c r="C46" s="233" t="s">
        <v>69</v>
      </c>
      <c r="D46" s="234" t="s">
        <v>65</v>
      </c>
      <c r="E46" s="231" t="s">
        <v>2437</v>
      </c>
      <c r="F46" s="231" t="s">
        <v>289</v>
      </c>
      <c r="G46" s="231" t="s">
        <v>289</v>
      </c>
      <c r="H46" s="230" t="s">
        <v>2439</v>
      </c>
      <c r="I46" s="231" t="s">
        <v>2435</v>
      </c>
      <c r="J46" s="231" t="s">
        <v>289</v>
      </c>
      <c r="K46" s="231" t="s">
        <v>289</v>
      </c>
      <c r="L46" s="231" t="s">
        <v>289</v>
      </c>
      <c r="M46" s="231" t="s">
        <v>289</v>
      </c>
      <c r="N46" s="231">
        <v>39</v>
      </c>
      <c r="O46" s="231">
        <v>78</v>
      </c>
      <c r="P46" s="231">
        <v>117</v>
      </c>
      <c r="Q46" s="231">
        <v>164</v>
      </c>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row>
    <row r="47" spans="1:68" ht="181.2" customHeight="1">
      <c r="A47" s="232" t="s">
        <v>218</v>
      </c>
      <c r="B47" s="232" t="s">
        <v>242</v>
      </c>
      <c r="C47" s="233" t="s">
        <v>68</v>
      </c>
      <c r="D47" s="234" t="s">
        <v>61</v>
      </c>
      <c r="E47" s="231" t="s">
        <v>2437</v>
      </c>
      <c r="F47" s="231" t="s">
        <v>289</v>
      </c>
      <c r="G47" s="231" t="s">
        <v>289</v>
      </c>
      <c r="H47" s="230" t="s">
        <v>2440</v>
      </c>
      <c r="I47" s="231" t="s">
        <v>2436</v>
      </c>
      <c r="J47" s="231" t="s">
        <v>289</v>
      </c>
      <c r="K47" s="231" t="s">
        <v>289</v>
      </c>
      <c r="L47" s="231" t="s">
        <v>289</v>
      </c>
      <c r="M47" s="231" t="s">
        <v>289</v>
      </c>
      <c r="N47" s="239">
        <v>1</v>
      </c>
      <c r="O47" s="239">
        <v>1</v>
      </c>
      <c r="P47" s="239">
        <v>1</v>
      </c>
      <c r="Q47" s="239">
        <v>1</v>
      </c>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row>
    <row r="48" spans="1:68">
      <c r="A48" s="45"/>
      <c r="B48" s="45"/>
      <c r="C48" s="45"/>
      <c r="D48" s="45"/>
      <c r="E48" s="45"/>
      <c r="F48" s="45"/>
      <c r="H48" s="164"/>
      <c r="I48" s="45"/>
      <c r="J48" s="45"/>
      <c r="K48" s="45"/>
      <c r="L48" s="45"/>
      <c r="M48" s="45"/>
      <c r="N48" s="45"/>
      <c r="O48" s="45"/>
    </row>
    <row r="49" spans="1:15">
      <c r="A49" s="45"/>
      <c r="B49" s="45"/>
      <c r="C49" s="45"/>
      <c r="D49" s="45"/>
      <c r="E49" s="45"/>
      <c r="F49" s="45"/>
      <c r="H49" s="164"/>
      <c r="I49" s="45"/>
      <c r="J49" s="45"/>
      <c r="K49" s="45"/>
      <c r="L49" s="45"/>
      <c r="M49" s="45"/>
      <c r="N49" s="45"/>
      <c r="O49" s="45"/>
    </row>
    <row r="50" spans="1:15">
      <c r="A50" s="45"/>
      <c r="B50" s="45"/>
      <c r="C50" s="45"/>
      <c r="D50" s="45"/>
      <c r="E50" s="45"/>
      <c r="F50" s="45"/>
      <c r="H50" s="164"/>
      <c r="I50" s="45"/>
      <c r="J50" s="45"/>
      <c r="K50" s="45"/>
      <c r="L50" s="45"/>
      <c r="M50" s="45"/>
      <c r="N50" s="45"/>
      <c r="O50" s="45"/>
    </row>
    <row r="51" spans="1:15">
      <c r="A51" s="45"/>
      <c r="B51" s="45"/>
      <c r="C51" s="45"/>
      <c r="D51" s="45"/>
      <c r="E51" s="45"/>
      <c r="F51" s="45"/>
      <c r="H51" s="164"/>
      <c r="I51" s="45"/>
      <c r="J51" s="45"/>
      <c r="K51" s="45"/>
      <c r="L51" s="45"/>
      <c r="M51" s="45"/>
      <c r="N51" s="45"/>
      <c r="O51" s="45"/>
    </row>
    <row r="52" spans="1:15">
      <c r="A52" s="45"/>
      <c r="B52" s="45"/>
      <c r="C52" s="45"/>
      <c r="D52" s="45"/>
      <c r="E52" s="45"/>
      <c r="F52" s="45"/>
      <c r="H52" s="164"/>
      <c r="I52" s="45"/>
      <c r="J52" s="45"/>
      <c r="K52" s="45"/>
      <c r="L52" s="45"/>
      <c r="M52" s="45"/>
      <c r="N52" s="45"/>
      <c r="O52" s="45"/>
    </row>
    <row r="53" spans="1:15">
      <c r="A53" s="45"/>
      <c r="B53" s="45"/>
      <c r="C53" s="45"/>
      <c r="D53" s="45"/>
      <c r="E53" s="45"/>
      <c r="F53" s="45"/>
      <c r="H53" s="164"/>
      <c r="I53" s="45"/>
      <c r="J53" s="45"/>
      <c r="K53" s="45"/>
      <c r="L53" s="45"/>
      <c r="M53" s="45"/>
      <c r="N53" s="45"/>
      <c r="O53" s="45"/>
    </row>
    <row r="54" spans="1:15">
      <c r="A54" s="45"/>
      <c r="B54" s="45"/>
      <c r="C54" s="45"/>
      <c r="D54" s="45"/>
      <c r="E54" s="45"/>
      <c r="F54" s="45"/>
      <c r="H54" s="164"/>
      <c r="I54" s="45"/>
      <c r="J54" s="45"/>
      <c r="K54" s="45"/>
      <c r="L54" s="45"/>
      <c r="M54" s="45"/>
      <c r="N54" s="45"/>
      <c r="O54" s="45"/>
    </row>
    <row r="55" spans="1:15">
      <c r="A55" s="45"/>
      <c r="B55" s="45"/>
      <c r="C55" s="45"/>
      <c r="D55" s="45"/>
      <c r="E55" s="45"/>
      <c r="F55" s="45"/>
      <c r="H55" s="164"/>
      <c r="I55" s="45"/>
      <c r="J55" s="45"/>
      <c r="K55" s="45"/>
      <c r="L55" s="45"/>
      <c r="M55" s="45"/>
      <c r="N55" s="45"/>
      <c r="O55" s="45"/>
    </row>
    <row r="56" spans="1:15">
      <c r="A56" s="45"/>
      <c r="B56" s="45"/>
      <c r="C56" s="45"/>
      <c r="D56" s="45"/>
      <c r="E56" s="45"/>
      <c r="F56" s="45"/>
      <c r="H56" s="164"/>
      <c r="I56" s="45"/>
      <c r="J56" s="45"/>
      <c r="K56" s="45"/>
      <c r="L56" s="45"/>
      <c r="M56" s="45"/>
      <c r="N56" s="45"/>
      <c r="O56" s="45"/>
    </row>
    <row r="57" spans="1:15">
      <c r="A57" s="45"/>
      <c r="B57" s="45"/>
      <c r="C57" s="45"/>
      <c r="D57" s="45"/>
      <c r="E57" s="45"/>
      <c r="F57" s="45"/>
      <c r="H57" s="164"/>
      <c r="I57" s="45"/>
      <c r="J57" s="45"/>
      <c r="K57" s="45"/>
      <c r="L57" s="45"/>
      <c r="M57" s="45"/>
      <c r="N57" s="45"/>
      <c r="O57" s="45"/>
    </row>
    <row r="58" spans="1:15">
      <c r="A58" s="45"/>
      <c r="B58" s="45"/>
      <c r="C58" s="45"/>
      <c r="D58" s="45"/>
      <c r="E58" s="45"/>
      <c r="F58" s="45"/>
      <c r="H58" s="164"/>
      <c r="I58" s="45"/>
      <c r="J58" s="45"/>
      <c r="K58" s="45"/>
      <c r="L58" s="45"/>
      <c r="M58" s="45"/>
      <c r="N58" s="45"/>
      <c r="O58" s="45"/>
    </row>
    <row r="59" spans="1:15">
      <c r="A59" s="45"/>
      <c r="B59" s="45"/>
      <c r="C59" s="45"/>
      <c r="D59" s="45"/>
      <c r="E59" s="45"/>
      <c r="F59" s="45"/>
      <c r="H59" s="164"/>
      <c r="I59" s="45"/>
      <c r="J59" s="45"/>
      <c r="K59" s="45"/>
      <c r="L59" s="45"/>
      <c r="M59" s="45"/>
      <c r="N59" s="45"/>
      <c r="O59" s="45"/>
    </row>
    <row r="60" spans="1:15">
      <c r="A60" s="45"/>
      <c r="B60" s="45"/>
      <c r="C60" s="45"/>
      <c r="D60" s="45"/>
      <c r="E60" s="45"/>
      <c r="F60" s="45"/>
      <c r="H60" s="164"/>
      <c r="I60" s="45"/>
      <c r="J60" s="45"/>
      <c r="K60" s="45"/>
      <c r="L60" s="45"/>
      <c r="M60" s="45"/>
      <c r="N60" s="45"/>
      <c r="O60" s="45"/>
    </row>
    <row r="61" spans="1:15">
      <c r="A61" s="45"/>
      <c r="B61" s="45"/>
      <c r="C61" s="45"/>
      <c r="D61" s="45"/>
      <c r="E61" s="45"/>
      <c r="F61" s="45"/>
      <c r="H61" s="164"/>
      <c r="I61" s="45"/>
      <c r="J61" s="45"/>
      <c r="K61" s="45"/>
      <c r="L61" s="45"/>
      <c r="M61" s="45"/>
      <c r="N61" s="45"/>
      <c r="O61" s="45"/>
    </row>
    <row r="62" spans="1:15">
      <c r="A62" s="45"/>
      <c r="B62" s="45"/>
      <c r="C62" s="45"/>
      <c r="D62" s="45"/>
      <c r="E62" s="45"/>
      <c r="F62" s="45"/>
      <c r="H62" s="164"/>
      <c r="I62" s="45"/>
      <c r="J62" s="45"/>
      <c r="K62" s="45"/>
      <c r="L62" s="45"/>
      <c r="M62" s="45"/>
      <c r="N62" s="45"/>
      <c r="O62" s="45"/>
    </row>
    <row r="63" spans="1:15">
      <c r="A63" s="45"/>
      <c r="B63" s="45"/>
      <c r="C63" s="45"/>
      <c r="D63" s="45"/>
      <c r="E63" s="45"/>
      <c r="F63" s="45"/>
      <c r="H63" s="164"/>
      <c r="I63" s="45"/>
      <c r="J63" s="45"/>
      <c r="K63" s="45"/>
      <c r="L63" s="45"/>
      <c r="M63" s="45"/>
      <c r="N63" s="45"/>
      <c r="O63" s="45"/>
    </row>
    <row r="64" spans="1:15">
      <c r="A64" s="45"/>
      <c r="B64" s="45"/>
      <c r="C64" s="45"/>
      <c r="D64" s="45"/>
      <c r="E64" s="45"/>
      <c r="F64" s="45"/>
      <c r="H64" s="164"/>
      <c r="I64" s="45"/>
      <c r="J64" s="45"/>
      <c r="K64" s="45"/>
      <c r="L64" s="45"/>
      <c r="M64" s="45"/>
      <c r="N64" s="45"/>
      <c r="O64" s="45"/>
    </row>
    <row r="65" spans="1:15">
      <c r="A65" s="45"/>
      <c r="B65" s="45"/>
      <c r="C65" s="45"/>
      <c r="D65" s="45"/>
      <c r="E65" s="45"/>
      <c r="F65" s="45"/>
      <c r="H65" s="164"/>
      <c r="I65" s="45"/>
      <c r="J65" s="45"/>
      <c r="K65" s="45"/>
      <c r="L65" s="45"/>
      <c r="M65" s="45"/>
      <c r="N65" s="45"/>
      <c r="O65" s="45"/>
    </row>
    <row r="66" spans="1:15">
      <c r="A66" s="45"/>
      <c r="B66" s="45"/>
      <c r="C66" s="45"/>
      <c r="D66" s="45"/>
      <c r="E66" s="45"/>
      <c r="F66" s="45"/>
      <c r="H66" s="164"/>
      <c r="I66" s="45"/>
      <c r="J66" s="45"/>
      <c r="K66" s="45"/>
      <c r="L66" s="45"/>
      <c r="M66" s="45"/>
      <c r="N66" s="45"/>
      <c r="O66" s="45"/>
    </row>
    <row r="67" spans="1:15">
      <c r="A67" s="45"/>
      <c r="B67" s="45"/>
      <c r="C67" s="45"/>
      <c r="D67" s="45"/>
      <c r="E67" s="45"/>
      <c r="F67" s="45"/>
      <c r="H67" s="164"/>
      <c r="I67" s="45"/>
      <c r="J67" s="45"/>
      <c r="K67" s="45"/>
      <c r="L67" s="45"/>
      <c r="M67" s="45"/>
      <c r="N67" s="45"/>
      <c r="O67" s="45"/>
    </row>
    <row r="68" spans="1:15">
      <c r="A68" s="45"/>
      <c r="B68" s="45"/>
      <c r="C68" s="45"/>
      <c r="D68" s="45"/>
      <c r="E68" s="45"/>
      <c r="F68" s="45"/>
      <c r="H68" s="164"/>
      <c r="I68" s="45"/>
      <c r="J68" s="45"/>
      <c r="K68" s="45"/>
      <c r="L68" s="45"/>
      <c r="M68" s="45"/>
      <c r="N68" s="45"/>
      <c r="O68" s="45"/>
    </row>
    <row r="69" spans="1:15">
      <c r="A69" s="45"/>
      <c r="B69" s="45"/>
      <c r="C69" s="45"/>
      <c r="D69" s="45"/>
      <c r="E69" s="45"/>
      <c r="F69" s="45"/>
      <c r="H69" s="164"/>
      <c r="I69" s="45"/>
      <c r="J69" s="45"/>
      <c r="K69" s="45"/>
      <c r="L69" s="45"/>
      <c r="M69" s="45"/>
      <c r="N69" s="45"/>
      <c r="O69" s="45"/>
    </row>
    <row r="70" spans="1:15">
      <c r="A70" s="45"/>
      <c r="B70" s="45"/>
      <c r="C70" s="45"/>
      <c r="D70" s="45"/>
      <c r="E70" s="45"/>
      <c r="F70" s="45"/>
      <c r="H70" s="164"/>
      <c r="I70" s="45"/>
      <c r="J70" s="45"/>
      <c r="K70" s="45"/>
      <c r="L70" s="45"/>
      <c r="M70" s="45"/>
      <c r="N70" s="45"/>
      <c r="O70" s="45"/>
    </row>
    <row r="71" spans="1:15">
      <c r="A71" s="45"/>
      <c r="B71" s="45"/>
      <c r="C71" s="45"/>
      <c r="D71" s="45"/>
      <c r="E71" s="45"/>
      <c r="F71" s="45"/>
      <c r="H71" s="164"/>
      <c r="I71" s="45"/>
      <c r="J71" s="45"/>
      <c r="K71" s="45"/>
      <c r="L71" s="45"/>
      <c r="M71" s="45"/>
      <c r="N71" s="45"/>
      <c r="O71" s="45"/>
    </row>
    <row r="72" spans="1:15">
      <c r="A72" s="45"/>
      <c r="B72" s="45"/>
      <c r="C72" s="45"/>
      <c r="D72" s="45"/>
      <c r="E72" s="45"/>
      <c r="F72" s="45"/>
      <c r="H72" s="164"/>
      <c r="I72" s="45"/>
      <c r="J72" s="45"/>
      <c r="K72" s="45"/>
      <c r="L72" s="45"/>
      <c r="M72" s="45"/>
      <c r="N72" s="45"/>
      <c r="O72" s="45"/>
    </row>
    <row r="73" spans="1:15">
      <c r="A73" s="45"/>
      <c r="B73" s="45"/>
      <c r="C73" s="45"/>
      <c r="D73" s="45"/>
      <c r="E73" s="45"/>
      <c r="F73" s="45"/>
      <c r="H73" s="164"/>
      <c r="I73" s="45"/>
      <c r="J73" s="45"/>
      <c r="K73" s="45"/>
      <c r="L73" s="45"/>
      <c r="M73" s="45"/>
      <c r="N73" s="45"/>
      <c r="O73" s="45"/>
    </row>
    <row r="74" spans="1:15">
      <c r="A74" s="45"/>
      <c r="B74" s="45"/>
      <c r="C74" s="45"/>
      <c r="D74" s="45"/>
      <c r="E74" s="45"/>
      <c r="F74" s="45"/>
      <c r="H74" s="164"/>
      <c r="I74" s="45"/>
      <c r="J74" s="45"/>
      <c r="K74" s="45"/>
      <c r="L74" s="45"/>
      <c r="M74" s="45"/>
      <c r="N74" s="45"/>
      <c r="O74" s="45"/>
    </row>
    <row r="75" spans="1:15">
      <c r="A75" s="45"/>
      <c r="B75" s="45"/>
      <c r="C75" s="45"/>
      <c r="D75" s="45"/>
      <c r="E75" s="45"/>
      <c r="F75" s="45"/>
      <c r="H75" s="164"/>
      <c r="I75" s="45"/>
      <c r="J75" s="45"/>
      <c r="K75" s="45"/>
      <c r="L75" s="45"/>
      <c r="M75" s="45"/>
      <c r="N75" s="45"/>
      <c r="O75" s="45"/>
    </row>
    <row r="76" spans="1:15">
      <c r="A76" s="45"/>
      <c r="B76" s="45"/>
      <c r="C76" s="45"/>
      <c r="D76" s="45"/>
      <c r="E76" s="45"/>
      <c r="F76" s="45"/>
      <c r="H76" s="164"/>
      <c r="I76" s="45"/>
      <c r="J76" s="45"/>
      <c r="K76" s="45"/>
      <c r="L76" s="45"/>
      <c r="M76" s="45"/>
      <c r="N76" s="45"/>
      <c r="O76" s="45"/>
    </row>
    <row r="77" spans="1:15">
      <c r="A77" s="45"/>
      <c r="B77" s="45"/>
      <c r="C77" s="45"/>
      <c r="D77" s="45"/>
      <c r="E77" s="45"/>
      <c r="F77" s="45"/>
      <c r="H77" s="164"/>
      <c r="I77" s="45"/>
      <c r="J77" s="45"/>
      <c r="K77" s="45"/>
      <c r="L77" s="45"/>
      <c r="M77" s="45"/>
      <c r="N77" s="45"/>
      <c r="O77" s="45"/>
    </row>
    <row r="78" spans="1:15">
      <c r="A78" s="45"/>
      <c r="B78" s="45"/>
      <c r="C78" s="45"/>
      <c r="D78" s="45"/>
      <c r="E78" s="45"/>
      <c r="F78" s="45"/>
      <c r="H78" s="164"/>
      <c r="I78" s="45"/>
      <c r="J78" s="45"/>
      <c r="K78" s="45"/>
      <c r="L78" s="45"/>
      <c r="M78" s="45"/>
      <c r="N78" s="45"/>
      <c r="O78" s="45"/>
    </row>
    <row r="79" spans="1:15">
      <c r="A79" s="45"/>
      <c r="B79" s="45"/>
      <c r="C79" s="45"/>
      <c r="D79" s="45"/>
      <c r="E79" s="45"/>
      <c r="F79" s="45"/>
      <c r="H79" s="164"/>
      <c r="I79" s="45"/>
      <c r="J79" s="45"/>
      <c r="K79" s="45"/>
      <c r="L79" s="45"/>
      <c r="M79" s="45"/>
      <c r="N79" s="45"/>
      <c r="O79" s="45"/>
    </row>
    <row r="80" spans="1:15">
      <c r="A80" s="45"/>
      <c r="B80" s="45"/>
      <c r="C80" s="45"/>
      <c r="D80" s="45"/>
      <c r="E80" s="45"/>
      <c r="F80" s="45"/>
      <c r="H80" s="164"/>
      <c r="I80" s="45"/>
      <c r="J80" s="45"/>
      <c r="K80" s="45"/>
      <c r="L80" s="45"/>
      <c r="M80" s="45"/>
      <c r="N80" s="45"/>
      <c r="O80" s="45"/>
    </row>
    <row r="81" spans="1:15">
      <c r="A81" s="45"/>
      <c r="B81" s="45"/>
      <c r="C81" s="45"/>
      <c r="D81" s="45"/>
      <c r="E81" s="45"/>
      <c r="F81" s="45"/>
      <c r="H81" s="164"/>
      <c r="I81" s="45"/>
      <c r="J81" s="45"/>
      <c r="K81" s="45"/>
      <c r="L81" s="45"/>
      <c r="M81" s="45"/>
      <c r="N81" s="45"/>
      <c r="O81" s="45"/>
    </row>
    <row r="82" spans="1:15">
      <c r="A82" s="45"/>
      <c r="B82" s="45"/>
      <c r="C82" s="45"/>
      <c r="D82" s="45"/>
      <c r="E82" s="45"/>
      <c r="F82" s="45"/>
      <c r="H82" s="164"/>
      <c r="I82" s="45"/>
      <c r="J82" s="45"/>
      <c r="K82" s="45"/>
      <c r="L82" s="45"/>
      <c r="M82" s="45"/>
      <c r="N82" s="45"/>
      <c r="O82" s="45"/>
    </row>
    <row r="83" spans="1:15">
      <c r="A83" s="45"/>
      <c r="B83" s="45"/>
      <c r="C83" s="45"/>
      <c r="D83" s="45"/>
      <c r="E83" s="45"/>
      <c r="F83" s="45"/>
      <c r="H83" s="164"/>
      <c r="I83" s="45"/>
      <c r="J83" s="45"/>
      <c r="K83" s="45"/>
      <c r="L83" s="45"/>
      <c r="M83" s="45"/>
      <c r="N83" s="45"/>
      <c r="O83" s="45"/>
    </row>
    <row r="84" spans="1:15">
      <c r="A84" s="45"/>
      <c r="B84" s="45"/>
      <c r="C84" s="45"/>
      <c r="D84" s="45"/>
      <c r="E84" s="45"/>
      <c r="F84" s="45"/>
      <c r="H84" s="164"/>
      <c r="I84" s="45"/>
      <c r="J84" s="45"/>
      <c r="K84" s="45"/>
      <c r="L84" s="45"/>
      <c r="M84" s="45"/>
      <c r="N84" s="45"/>
      <c r="O84" s="45"/>
    </row>
    <row r="85" spans="1:15">
      <c r="A85" s="45"/>
      <c r="B85" s="45"/>
      <c r="C85" s="45"/>
      <c r="D85" s="45"/>
      <c r="E85" s="45"/>
      <c r="F85" s="45"/>
      <c r="H85" s="164"/>
      <c r="I85" s="45"/>
      <c r="J85" s="45"/>
      <c r="K85" s="45"/>
      <c r="L85" s="45"/>
      <c r="M85" s="45"/>
      <c r="N85" s="45"/>
      <c r="O85" s="45"/>
    </row>
    <row r="86" spans="1:15">
      <c r="A86" s="45"/>
      <c r="B86" s="45"/>
      <c r="C86" s="45"/>
      <c r="D86" s="45"/>
      <c r="E86" s="45"/>
      <c r="F86" s="45"/>
      <c r="H86" s="164"/>
      <c r="I86" s="45"/>
      <c r="J86" s="45"/>
      <c r="K86" s="45"/>
      <c r="L86" s="45"/>
      <c r="M86" s="45"/>
      <c r="N86" s="45"/>
      <c r="O86" s="45"/>
    </row>
    <row r="87" spans="1:15">
      <c r="A87" s="45"/>
      <c r="B87" s="45"/>
      <c r="C87" s="45"/>
      <c r="D87" s="45"/>
      <c r="E87" s="45"/>
      <c r="F87" s="45"/>
      <c r="H87" s="164"/>
      <c r="I87" s="45"/>
      <c r="J87" s="45"/>
      <c r="K87" s="45"/>
      <c r="L87" s="45"/>
      <c r="M87" s="45"/>
      <c r="N87" s="45"/>
      <c r="O87" s="45"/>
    </row>
    <row r="88" spans="1:15">
      <c r="A88" s="45"/>
      <c r="B88" s="45"/>
      <c r="C88" s="45"/>
      <c r="D88" s="45"/>
      <c r="E88" s="45"/>
      <c r="F88" s="45"/>
      <c r="H88" s="164"/>
      <c r="I88" s="45"/>
      <c r="J88" s="45"/>
      <c r="K88" s="45"/>
      <c r="L88" s="45"/>
      <c r="M88" s="45"/>
      <c r="N88" s="45"/>
      <c r="O88" s="45"/>
    </row>
    <row r="89" spans="1:15">
      <c r="A89" s="45"/>
      <c r="B89" s="45"/>
      <c r="C89" s="45"/>
      <c r="D89" s="45"/>
      <c r="E89" s="45"/>
      <c r="F89" s="45"/>
      <c r="H89" s="164"/>
      <c r="I89" s="45"/>
      <c r="J89" s="45"/>
      <c r="K89" s="45"/>
      <c r="L89" s="45"/>
      <c r="M89" s="45"/>
      <c r="N89" s="45"/>
      <c r="O89" s="45"/>
    </row>
    <row r="90" spans="1:15">
      <c r="A90" s="45"/>
      <c r="B90" s="45"/>
      <c r="C90" s="45"/>
      <c r="D90" s="45"/>
      <c r="E90" s="45"/>
      <c r="F90" s="45"/>
      <c r="H90" s="164"/>
      <c r="I90" s="45"/>
      <c r="J90" s="45"/>
      <c r="K90" s="45"/>
      <c r="L90" s="45"/>
      <c r="M90" s="45"/>
      <c r="N90" s="45"/>
      <c r="O90" s="45"/>
    </row>
    <row r="91" spans="1:15">
      <c r="A91" s="45"/>
      <c r="B91" s="45"/>
      <c r="C91" s="45"/>
      <c r="D91" s="45"/>
      <c r="E91" s="45"/>
      <c r="F91" s="45"/>
      <c r="H91" s="164"/>
      <c r="I91" s="45"/>
      <c r="J91" s="45"/>
      <c r="K91" s="45"/>
      <c r="L91" s="45"/>
      <c r="M91" s="45"/>
      <c r="N91" s="45"/>
      <c r="O91" s="45"/>
    </row>
    <row r="92" spans="1:15">
      <c r="A92" s="45"/>
      <c r="B92" s="45"/>
      <c r="C92" s="45"/>
      <c r="D92" s="45"/>
      <c r="E92" s="45"/>
      <c r="F92" s="45"/>
      <c r="H92" s="164"/>
      <c r="I92" s="45"/>
      <c r="J92" s="45"/>
      <c r="K92" s="45"/>
      <c r="L92" s="45"/>
      <c r="M92" s="45"/>
      <c r="N92" s="45"/>
      <c r="O92" s="45"/>
    </row>
    <row r="93" spans="1:15">
      <c r="A93" s="45"/>
      <c r="B93" s="45"/>
      <c r="C93" s="45"/>
      <c r="D93" s="45"/>
      <c r="E93" s="45"/>
      <c r="F93" s="45"/>
      <c r="H93" s="164"/>
      <c r="I93" s="45"/>
      <c r="J93" s="45"/>
      <c r="K93" s="45"/>
      <c r="L93" s="45"/>
      <c r="M93" s="45"/>
      <c r="N93" s="45"/>
      <c r="O93" s="45"/>
    </row>
    <row r="94" spans="1:15">
      <c r="A94" s="45"/>
      <c r="B94" s="45"/>
      <c r="C94" s="45"/>
      <c r="D94" s="45"/>
      <c r="E94" s="45"/>
      <c r="F94" s="45"/>
      <c r="H94" s="164"/>
      <c r="I94" s="45"/>
      <c r="J94" s="45"/>
      <c r="K94" s="45"/>
      <c r="L94" s="45"/>
      <c r="M94" s="45"/>
      <c r="N94" s="45"/>
      <c r="O94" s="45"/>
    </row>
    <row r="95" spans="1:15">
      <c r="A95" s="45"/>
      <c r="B95" s="45"/>
      <c r="C95" s="45"/>
      <c r="D95" s="45"/>
      <c r="E95" s="45"/>
      <c r="F95" s="45"/>
      <c r="H95" s="164"/>
      <c r="I95" s="45"/>
      <c r="J95" s="45"/>
      <c r="K95" s="45"/>
      <c r="L95" s="45"/>
      <c r="M95" s="45"/>
      <c r="N95" s="45"/>
      <c r="O95" s="45"/>
    </row>
    <row r="96" spans="1:15">
      <c r="A96" s="45"/>
      <c r="B96" s="45"/>
      <c r="C96" s="45"/>
      <c r="D96" s="45"/>
      <c r="E96" s="45"/>
      <c r="F96" s="45"/>
      <c r="H96" s="164"/>
      <c r="I96" s="45"/>
      <c r="J96" s="45"/>
      <c r="K96" s="45"/>
      <c r="L96" s="45"/>
      <c r="M96" s="45"/>
      <c r="N96" s="45"/>
      <c r="O96" s="45"/>
    </row>
    <row r="97" spans="1:15">
      <c r="A97" s="45"/>
      <c r="B97" s="45"/>
      <c r="C97" s="45"/>
      <c r="D97" s="45"/>
      <c r="E97" s="45"/>
      <c r="F97" s="45"/>
      <c r="H97" s="164"/>
      <c r="I97" s="45"/>
      <c r="J97" s="45"/>
      <c r="K97" s="45"/>
      <c r="L97" s="45"/>
      <c r="M97" s="45"/>
      <c r="N97" s="45"/>
      <c r="O97" s="45"/>
    </row>
    <row r="98" spans="1:15">
      <c r="A98" s="45"/>
      <c r="B98" s="45"/>
      <c r="C98" s="45"/>
      <c r="D98" s="45"/>
      <c r="E98" s="45"/>
      <c r="F98" s="45"/>
      <c r="H98" s="164"/>
      <c r="I98" s="45"/>
      <c r="J98" s="45"/>
      <c r="K98" s="45"/>
      <c r="L98" s="45"/>
      <c r="M98" s="45"/>
      <c r="N98" s="45"/>
      <c r="O98" s="45"/>
    </row>
    <row r="99" spans="1:15">
      <c r="A99" s="45"/>
      <c r="B99" s="45"/>
      <c r="C99" s="45"/>
      <c r="D99" s="45"/>
      <c r="E99" s="45"/>
      <c r="F99" s="45"/>
      <c r="H99" s="164"/>
      <c r="I99" s="45"/>
      <c r="J99" s="45"/>
      <c r="K99" s="45"/>
      <c r="L99" s="45"/>
      <c r="M99" s="45"/>
      <c r="N99" s="45"/>
      <c r="O99" s="45"/>
    </row>
    <row r="100" spans="1:15">
      <c r="A100" s="45"/>
      <c r="B100" s="45"/>
      <c r="C100" s="45"/>
      <c r="D100" s="45"/>
      <c r="E100" s="45"/>
      <c r="F100" s="45"/>
      <c r="H100" s="164"/>
      <c r="I100" s="45"/>
      <c r="J100" s="45"/>
      <c r="K100" s="45"/>
      <c r="L100" s="45"/>
      <c r="M100" s="45"/>
      <c r="N100" s="45"/>
      <c r="O100" s="45"/>
    </row>
    <row r="101" spans="1:15">
      <c r="A101" s="45"/>
      <c r="B101" s="45"/>
      <c r="C101" s="45"/>
      <c r="D101" s="45"/>
      <c r="E101" s="45"/>
      <c r="F101" s="45"/>
      <c r="H101" s="164"/>
      <c r="I101" s="45"/>
      <c r="J101" s="45"/>
      <c r="K101" s="45"/>
      <c r="L101" s="45"/>
      <c r="M101" s="45"/>
      <c r="N101" s="45"/>
      <c r="O101" s="45"/>
    </row>
    <row r="102" spans="1:15">
      <c r="A102" s="45"/>
      <c r="B102" s="45"/>
      <c r="C102" s="45"/>
      <c r="D102" s="45"/>
      <c r="E102" s="45"/>
      <c r="F102" s="45"/>
      <c r="H102" s="164"/>
      <c r="I102" s="45"/>
      <c r="J102" s="45"/>
      <c r="K102" s="45"/>
      <c r="L102" s="45"/>
      <c r="M102" s="45"/>
      <c r="N102" s="45"/>
      <c r="O102" s="45"/>
    </row>
    <row r="103" spans="1:15">
      <c r="A103" s="45"/>
      <c r="B103" s="45"/>
      <c r="C103" s="45"/>
      <c r="D103" s="45"/>
      <c r="E103" s="45"/>
      <c r="F103" s="45"/>
      <c r="H103" s="164"/>
      <c r="I103" s="45"/>
      <c r="J103" s="45"/>
      <c r="K103" s="45"/>
      <c r="L103" s="45"/>
      <c r="M103" s="45"/>
      <c r="N103" s="45"/>
      <c r="O103" s="45"/>
    </row>
    <row r="104" spans="1:15">
      <c r="A104" s="45"/>
      <c r="B104" s="45"/>
      <c r="C104" s="45"/>
      <c r="D104" s="45"/>
      <c r="E104" s="45"/>
      <c r="F104" s="45"/>
      <c r="H104" s="164"/>
      <c r="I104" s="45"/>
      <c r="J104" s="45"/>
      <c r="K104" s="45"/>
      <c r="L104" s="45"/>
      <c r="M104" s="45"/>
      <c r="N104" s="45"/>
      <c r="O104" s="45"/>
    </row>
    <row r="105" spans="1:15">
      <c r="A105" s="45"/>
      <c r="B105" s="45"/>
      <c r="C105" s="45"/>
      <c r="D105" s="45"/>
      <c r="E105" s="45"/>
      <c r="F105" s="45"/>
      <c r="H105" s="164"/>
      <c r="I105" s="45"/>
      <c r="J105" s="45"/>
      <c r="K105" s="45"/>
      <c r="L105" s="45"/>
      <c r="M105" s="45"/>
      <c r="N105" s="45"/>
      <c r="O105" s="45"/>
    </row>
    <row r="106" spans="1:15">
      <c r="A106" s="45"/>
      <c r="B106" s="45"/>
      <c r="C106" s="45"/>
      <c r="D106" s="45"/>
      <c r="E106" s="45"/>
      <c r="F106" s="45"/>
      <c r="H106" s="164"/>
      <c r="I106" s="45"/>
      <c r="J106" s="45"/>
      <c r="K106" s="45"/>
      <c r="L106" s="45"/>
      <c r="M106" s="45"/>
      <c r="N106" s="45"/>
      <c r="O106" s="45"/>
    </row>
    <row r="107" spans="1:15">
      <c r="A107" s="45"/>
      <c r="B107" s="45"/>
      <c r="C107" s="45"/>
      <c r="D107" s="45"/>
      <c r="E107" s="45"/>
      <c r="F107" s="45"/>
      <c r="H107" s="164"/>
      <c r="I107" s="45"/>
      <c r="J107" s="45"/>
      <c r="K107" s="45"/>
      <c r="L107" s="45"/>
      <c r="M107" s="45"/>
      <c r="N107" s="45"/>
      <c r="O107" s="45"/>
    </row>
    <row r="108" spans="1:15">
      <c r="A108" s="45"/>
      <c r="B108" s="45"/>
      <c r="C108" s="45"/>
      <c r="D108" s="45"/>
      <c r="E108" s="45"/>
      <c r="F108" s="45"/>
      <c r="H108" s="164"/>
      <c r="I108" s="45"/>
      <c r="J108" s="45"/>
      <c r="K108" s="45"/>
      <c r="L108" s="45"/>
      <c r="M108" s="45"/>
      <c r="N108" s="45"/>
      <c r="O108" s="45"/>
    </row>
    <row r="109" spans="1:15">
      <c r="A109" s="45"/>
      <c r="B109" s="45"/>
      <c r="C109" s="45"/>
      <c r="D109" s="45"/>
      <c r="E109" s="45"/>
      <c r="F109" s="45"/>
      <c r="H109" s="164"/>
      <c r="I109" s="45"/>
      <c r="J109" s="45"/>
      <c r="K109" s="45"/>
      <c r="L109" s="45"/>
      <c r="M109" s="45"/>
      <c r="N109" s="45"/>
      <c r="O109" s="45"/>
    </row>
    <row r="110" spans="1:15">
      <c r="A110" s="45"/>
      <c r="B110" s="45"/>
      <c r="C110" s="45"/>
      <c r="D110" s="45"/>
      <c r="E110" s="45"/>
      <c r="F110" s="45"/>
      <c r="H110" s="164"/>
      <c r="I110" s="45"/>
      <c r="J110" s="45"/>
      <c r="K110" s="45"/>
      <c r="L110" s="45"/>
      <c r="M110" s="45"/>
      <c r="N110" s="45"/>
      <c r="O110" s="45"/>
    </row>
    <row r="111" spans="1:15">
      <c r="A111" s="45"/>
      <c r="B111" s="45"/>
      <c r="C111" s="45"/>
      <c r="D111" s="45"/>
      <c r="E111" s="45"/>
      <c r="F111" s="45"/>
      <c r="H111" s="164"/>
      <c r="I111" s="45"/>
      <c r="J111" s="45"/>
      <c r="K111" s="45"/>
      <c r="L111" s="45"/>
      <c r="M111" s="45"/>
      <c r="N111" s="45"/>
      <c r="O111" s="45"/>
    </row>
    <row r="112" spans="1:15">
      <c r="A112" s="45"/>
      <c r="B112" s="45"/>
      <c r="C112" s="45"/>
      <c r="D112" s="45"/>
      <c r="E112" s="45"/>
      <c r="F112" s="45"/>
      <c r="H112" s="164"/>
      <c r="I112" s="45"/>
      <c r="J112" s="45"/>
      <c r="K112" s="45"/>
      <c r="L112" s="45"/>
      <c r="M112" s="45"/>
      <c r="N112" s="45"/>
      <c r="O112" s="45"/>
    </row>
    <row r="113" spans="1:15">
      <c r="A113" s="45"/>
      <c r="B113" s="45"/>
      <c r="C113" s="45"/>
      <c r="D113" s="45"/>
      <c r="E113" s="45"/>
      <c r="F113" s="45"/>
      <c r="H113" s="164"/>
      <c r="I113" s="45"/>
      <c r="J113" s="45"/>
      <c r="K113" s="45"/>
      <c r="L113" s="45"/>
      <c r="M113" s="45"/>
      <c r="N113" s="45"/>
      <c r="O113" s="45"/>
    </row>
    <row r="114" spans="1:15">
      <c r="A114" s="45"/>
      <c r="B114" s="45"/>
      <c r="C114" s="45"/>
      <c r="D114" s="45"/>
      <c r="E114" s="45"/>
      <c r="F114" s="45"/>
      <c r="H114" s="164"/>
      <c r="I114" s="45"/>
      <c r="J114" s="45"/>
      <c r="K114" s="45"/>
      <c r="L114" s="45"/>
      <c r="M114" s="45"/>
      <c r="N114" s="45"/>
      <c r="O114" s="45"/>
    </row>
    <row r="115" spans="1:15">
      <c r="A115" s="45"/>
      <c r="B115" s="45"/>
      <c r="C115" s="45"/>
      <c r="D115" s="45"/>
      <c r="E115" s="45"/>
      <c r="F115" s="45"/>
      <c r="H115" s="164"/>
      <c r="I115" s="45"/>
      <c r="J115" s="45"/>
      <c r="K115" s="45"/>
      <c r="L115" s="45"/>
      <c r="M115" s="45"/>
      <c r="N115" s="45"/>
      <c r="O115" s="45"/>
    </row>
    <row r="116" spans="1:15">
      <c r="A116" s="45"/>
      <c r="B116" s="45"/>
      <c r="C116" s="45"/>
      <c r="D116" s="45"/>
      <c r="E116" s="45"/>
      <c r="F116" s="45"/>
      <c r="H116" s="164"/>
      <c r="I116" s="45"/>
      <c r="J116" s="45"/>
      <c r="K116" s="45"/>
      <c r="L116" s="45"/>
      <c r="M116" s="45"/>
      <c r="N116" s="45"/>
      <c r="O116" s="45"/>
    </row>
    <row r="117" spans="1:15">
      <c r="A117" s="45"/>
      <c r="B117" s="45"/>
      <c r="C117" s="45"/>
      <c r="D117" s="45"/>
      <c r="E117" s="45"/>
      <c r="F117" s="45"/>
      <c r="H117" s="164"/>
      <c r="I117" s="45"/>
      <c r="J117" s="45"/>
      <c r="K117" s="45"/>
      <c r="L117" s="45"/>
      <c r="M117" s="45"/>
      <c r="N117" s="45"/>
      <c r="O117" s="45"/>
    </row>
    <row r="118" spans="1:15">
      <c r="A118" s="45"/>
      <c r="B118" s="45"/>
      <c r="C118" s="45"/>
      <c r="D118" s="45"/>
      <c r="E118" s="45"/>
      <c r="F118" s="45"/>
      <c r="H118" s="164"/>
      <c r="I118" s="45"/>
      <c r="J118" s="45"/>
      <c r="K118" s="45"/>
      <c r="L118" s="45"/>
      <c r="M118" s="45"/>
      <c r="N118" s="45"/>
      <c r="O118" s="45"/>
    </row>
    <row r="119" spans="1:15">
      <c r="A119" s="45"/>
      <c r="B119" s="45"/>
      <c r="C119" s="45"/>
      <c r="D119" s="45"/>
      <c r="E119" s="45"/>
      <c r="F119" s="45"/>
      <c r="H119" s="164"/>
      <c r="I119" s="45"/>
      <c r="J119" s="45"/>
      <c r="K119" s="45"/>
      <c r="L119" s="45"/>
      <c r="M119" s="45"/>
      <c r="N119" s="45"/>
      <c r="O119" s="45"/>
    </row>
    <row r="120" spans="1:15">
      <c r="A120" s="45"/>
      <c r="B120" s="45"/>
      <c r="C120" s="45"/>
      <c r="D120" s="45"/>
      <c r="E120" s="45"/>
      <c r="F120" s="45"/>
      <c r="H120" s="164"/>
      <c r="I120" s="45"/>
      <c r="J120" s="45"/>
      <c r="K120" s="45"/>
      <c r="L120" s="45"/>
      <c r="M120" s="45"/>
      <c r="N120" s="45"/>
      <c r="O120" s="45"/>
    </row>
    <row r="121" spans="1:15">
      <c r="A121" s="45"/>
      <c r="B121" s="45"/>
      <c r="C121" s="45"/>
      <c r="D121" s="45"/>
      <c r="E121" s="45"/>
      <c r="F121" s="45"/>
      <c r="H121" s="164"/>
      <c r="I121" s="45"/>
      <c r="J121" s="45"/>
      <c r="K121" s="45"/>
      <c r="L121" s="45"/>
      <c r="M121" s="45"/>
      <c r="N121" s="45"/>
      <c r="O121" s="45"/>
    </row>
    <row r="122" spans="1:15">
      <c r="A122" s="45"/>
      <c r="B122" s="45"/>
      <c r="C122" s="45"/>
      <c r="D122" s="45"/>
      <c r="E122" s="45"/>
      <c r="F122" s="45"/>
      <c r="H122" s="164"/>
      <c r="I122" s="45"/>
      <c r="J122" s="45"/>
      <c r="K122" s="45"/>
      <c r="L122" s="45"/>
      <c r="M122" s="45"/>
      <c r="N122" s="45"/>
      <c r="O122" s="45"/>
    </row>
    <row r="123" spans="1:15">
      <c r="A123" s="45"/>
      <c r="B123" s="45"/>
      <c r="C123" s="45"/>
      <c r="D123" s="45"/>
      <c r="E123" s="45"/>
      <c r="F123" s="45"/>
      <c r="H123" s="164"/>
      <c r="I123" s="45"/>
      <c r="J123" s="45"/>
      <c r="K123" s="45"/>
      <c r="L123" s="45"/>
      <c r="M123" s="45"/>
      <c r="N123" s="45"/>
      <c r="O123" s="45"/>
    </row>
    <row r="124" spans="1:15">
      <c r="A124" s="45"/>
      <c r="B124" s="45"/>
      <c r="C124" s="45"/>
      <c r="D124" s="45"/>
      <c r="E124" s="45"/>
      <c r="F124" s="45"/>
      <c r="H124" s="164"/>
      <c r="I124" s="45"/>
      <c r="J124" s="45"/>
      <c r="K124" s="45"/>
      <c r="L124" s="45"/>
      <c r="M124" s="45"/>
      <c r="N124" s="45"/>
      <c r="O124" s="45"/>
    </row>
    <row r="125" spans="1:15">
      <c r="A125" s="45"/>
      <c r="B125" s="45"/>
      <c r="C125" s="45"/>
      <c r="D125" s="45"/>
      <c r="E125" s="45"/>
      <c r="F125" s="45"/>
      <c r="H125" s="164"/>
      <c r="I125" s="45"/>
      <c r="J125" s="45"/>
      <c r="K125" s="45"/>
      <c r="L125" s="45"/>
      <c r="M125" s="45"/>
      <c r="N125" s="45"/>
      <c r="O125" s="45"/>
    </row>
    <row r="126" spans="1:15">
      <c r="A126" s="45"/>
      <c r="B126" s="45"/>
      <c r="C126" s="45"/>
      <c r="D126" s="45"/>
      <c r="E126" s="45"/>
      <c r="F126" s="45"/>
      <c r="H126" s="164"/>
      <c r="I126" s="45"/>
      <c r="J126" s="45"/>
      <c r="K126" s="45"/>
      <c r="L126" s="45"/>
      <c r="M126" s="45"/>
      <c r="N126" s="45"/>
      <c r="O126" s="45"/>
    </row>
    <row r="127" spans="1:15">
      <c r="A127" s="45"/>
      <c r="B127" s="45"/>
      <c r="C127" s="45"/>
      <c r="D127" s="45"/>
      <c r="E127" s="45"/>
      <c r="F127" s="45"/>
      <c r="H127" s="164"/>
      <c r="I127" s="45"/>
      <c r="J127" s="45"/>
      <c r="K127" s="45"/>
      <c r="L127" s="45"/>
      <c r="M127" s="45"/>
      <c r="N127" s="45"/>
      <c r="O127" s="45"/>
    </row>
    <row r="128" spans="1:15">
      <c r="A128" s="45"/>
      <c r="B128" s="45"/>
      <c r="C128" s="45"/>
      <c r="D128" s="45"/>
      <c r="E128" s="45"/>
      <c r="F128" s="45"/>
      <c r="H128" s="164"/>
      <c r="I128" s="45"/>
      <c r="J128" s="45"/>
      <c r="K128" s="45"/>
      <c r="L128" s="45"/>
      <c r="M128" s="45"/>
      <c r="N128" s="45"/>
      <c r="O128" s="45"/>
    </row>
    <row r="129" spans="1:15">
      <c r="A129" s="45"/>
      <c r="B129" s="45"/>
      <c r="C129" s="45"/>
      <c r="D129" s="45"/>
      <c r="E129" s="45"/>
      <c r="F129" s="45"/>
      <c r="H129" s="164"/>
      <c r="I129" s="45"/>
      <c r="J129" s="45"/>
      <c r="K129" s="45"/>
      <c r="L129" s="45"/>
      <c r="M129" s="45"/>
      <c r="N129" s="45"/>
      <c r="O129" s="45"/>
    </row>
    <row r="130" spans="1:15">
      <c r="A130" s="45"/>
      <c r="B130" s="45"/>
      <c r="C130" s="45"/>
      <c r="D130" s="45"/>
      <c r="E130" s="45"/>
      <c r="F130" s="45"/>
      <c r="H130" s="164"/>
      <c r="I130" s="45"/>
      <c r="J130" s="45"/>
      <c r="K130" s="45"/>
      <c r="L130" s="45"/>
      <c r="M130" s="45"/>
      <c r="N130" s="45"/>
      <c r="O130" s="45"/>
    </row>
    <row r="131" spans="1:15">
      <c r="A131" s="45"/>
      <c r="B131" s="45"/>
      <c r="C131" s="45"/>
      <c r="D131" s="45"/>
      <c r="E131" s="45"/>
      <c r="F131" s="45"/>
      <c r="H131" s="164"/>
      <c r="I131" s="45"/>
      <c r="J131" s="45"/>
      <c r="K131" s="45"/>
      <c r="L131" s="45"/>
      <c r="M131" s="45"/>
      <c r="N131" s="45"/>
      <c r="O131" s="45"/>
    </row>
    <row r="132" spans="1:15">
      <c r="A132" s="45"/>
      <c r="B132" s="45"/>
      <c r="C132" s="45"/>
      <c r="D132" s="45"/>
      <c r="E132" s="45"/>
      <c r="F132" s="45"/>
      <c r="H132" s="164"/>
      <c r="I132" s="45"/>
      <c r="J132" s="45"/>
      <c r="K132" s="45"/>
      <c r="L132" s="45"/>
      <c r="M132" s="45"/>
      <c r="N132" s="45"/>
      <c r="O132" s="45"/>
    </row>
    <row r="133" spans="1:15">
      <c r="A133" s="45"/>
      <c r="B133" s="45"/>
      <c r="C133" s="45"/>
      <c r="D133" s="45"/>
      <c r="E133" s="45"/>
      <c r="F133" s="45"/>
      <c r="H133" s="164"/>
      <c r="I133" s="45"/>
      <c r="J133" s="45"/>
      <c r="K133" s="45"/>
      <c r="L133" s="45"/>
      <c r="M133" s="45"/>
      <c r="N133" s="45"/>
      <c r="O133" s="45"/>
    </row>
    <row r="134" spans="1:15">
      <c r="A134" s="45"/>
      <c r="B134" s="45"/>
      <c r="C134" s="45"/>
      <c r="D134" s="45"/>
      <c r="E134" s="45"/>
      <c r="F134" s="45"/>
      <c r="H134" s="164"/>
      <c r="I134" s="45"/>
      <c r="J134" s="45"/>
      <c r="K134" s="45"/>
      <c r="L134" s="45"/>
      <c r="M134" s="45"/>
      <c r="N134" s="45"/>
      <c r="O134" s="45"/>
    </row>
    <row r="135" spans="1:15">
      <c r="A135" s="45"/>
      <c r="B135" s="45"/>
      <c r="C135" s="45"/>
      <c r="D135" s="45"/>
      <c r="E135" s="45"/>
      <c r="F135" s="45"/>
      <c r="H135" s="164"/>
      <c r="I135" s="45"/>
      <c r="J135" s="45"/>
      <c r="K135" s="45"/>
      <c r="L135" s="45"/>
      <c r="M135" s="45"/>
      <c r="N135" s="45"/>
      <c r="O135" s="45"/>
    </row>
    <row r="136" spans="1:15">
      <c r="A136" s="45"/>
      <c r="B136" s="45"/>
      <c r="C136" s="45"/>
      <c r="D136" s="45"/>
      <c r="E136" s="45"/>
      <c r="F136" s="45"/>
      <c r="H136" s="164"/>
      <c r="I136" s="45"/>
      <c r="J136" s="45"/>
      <c r="K136" s="45"/>
      <c r="L136" s="45"/>
      <c r="M136" s="45"/>
      <c r="N136" s="45"/>
      <c r="O136" s="45"/>
    </row>
    <row r="137" spans="1:15">
      <c r="A137" s="45"/>
      <c r="B137" s="45"/>
      <c r="C137" s="45"/>
      <c r="D137" s="45"/>
      <c r="E137" s="45"/>
      <c r="F137" s="45"/>
      <c r="H137" s="164"/>
      <c r="I137" s="45"/>
      <c r="J137" s="45"/>
      <c r="K137" s="45"/>
      <c r="L137" s="45"/>
      <c r="M137" s="45"/>
      <c r="N137" s="45"/>
      <c r="O137" s="45"/>
    </row>
    <row r="138" spans="1:15">
      <c r="A138" s="45"/>
      <c r="B138" s="45"/>
      <c r="C138" s="45"/>
      <c r="D138" s="45"/>
      <c r="E138" s="45"/>
      <c r="F138" s="45"/>
      <c r="H138" s="164"/>
      <c r="I138" s="45"/>
      <c r="J138" s="45"/>
      <c r="K138" s="45"/>
      <c r="L138" s="45"/>
      <c r="M138" s="45"/>
      <c r="N138" s="45"/>
      <c r="O138" s="45"/>
    </row>
    <row r="139" spans="1:15">
      <c r="A139" s="45"/>
      <c r="B139" s="45"/>
      <c r="C139" s="45"/>
      <c r="D139" s="45"/>
      <c r="E139" s="45"/>
      <c r="F139" s="45"/>
      <c r="H139" s="164"/>
      <c r="I139" s="45"/>
      <c r="J139" s="45"/>
      <c r="K139" s="45"/>
      <c r="L139" s="45"/>
      <c r="M139" s="45"/>
      <c r="N139" s="45"/>
      <c r="O139" s="45"/>
    </row>
    <row r="140" spans="1:15">
      <c r="A140" s="45"/>
      <c r="B140" s="45"/>
      <c r="C140" s="45"/>
      <c r="D140" s="45"/>
      <c r="E140" s="45"/>
      <c r="F140" s="45"/>
      <c r="H140" s="164"/>
      <c r="I140" s="45"/>
      <c r="J140" s="45"/>
      <c r="K140" s="45"/>
      <c r="L140" s="45"/>
      <c r="M140" s="45"/>
      <c r="N140" s="45"/>
      <c r="O140" s="45"/>
    </row>
    <row r="141" spans="1:15">
      <c r="A141" s="45"/>
      <c r="B141" s="45"/>
      <c r="C141" s="45"/>
      <c r="D141" s="45"/>
      <c r="E141" s="45"/>
      <c r="F141" s="45"/>
      <c r="H141" s="164"/>
      <c r="I141" s="45"/>
      <c r="J141" s="45"/>
      <c r="K141" s="45"/>
      <c r="L141" s="45"/>
      <c r="M141" s="45"/>
      <c r="N141" s="45"/>
      <c r="O141" s="45"/>
    </row>
    <row r="142" spans="1:15">
      <c r="A142" s="45"/>
      <c r="B142" s="45"/>
      <c r="C142" s="45"/>
      <c r="D142" s="45"/>
      <c r="E142" s="45"/>
      <c r="F142" s="45"/>
      <c r="H142" s="164"/>
      <c r="I142" s="45"/>
      <c r="J142" s="45"/>
      <c r="K142" s="45"/>
      <c r="L142" s="45"/>
      <c r="M142" s="45"/>
      <c r="N142" s="45"/>
      <c r="O142" s="45"/>
    </row>
    <row r="143" spans="1:15">
      <c r="A143" s="45"/>
      <c r="B143" s="45"/>
      <c r="C143" s="45"/>
      <c r="D143" s="45"/>
      <c r="E143" s="45"/>
      <c r="F143" s="45"/>
      <c r="H143" s="164"/>
      <c r="I143" s="45"/>
      <c r="J143" s="45"/>
      <c r="K143" s="45"/>
      <c r="L143" s="45"/>
      <c r="M143" s="45"/>
      <c r="N143" s="45"/>
      <c r="O143" s="45"/>
    </row>
    <row r="144" spans="1:15">
      <c r="A144" s="45"/>
      <c r="B144" s="45"/>
      <c r="C144" s="45"/>
      <c r="D144" s="45"/>
      <c r="E144" s="45"/>
      <c r="F144" s="45"/>
      <c r="H144" s="164"/>
      <c r="I144" s="45"/>
      <c r="J144" s="45"/>
      <c r="K144" s="45"/>
      <c r="L144" s="45"/>
      <c r="M144" s="45"/>
      <c r="N144" s="45"/>
      <c r="O144" s="45"/>
    </row>
    <row r="145" spans="1:15">
      <c r="A145" s="45"/>
      <c r="B145" s="45"/>
      <c r="C145" s="45"/>
      <c r="D145" s="45"/>
      <c r="E145" s="45"/>
      <c r="F145" s="45"/>
      <c r="H145" s="164"/>
      <c r="I145" s="45"/>
      <c r="J145" s="45"/>
      <c r="K145" s="45"/>
      <c r="L145" s="45"/>
      <c r="M145" s="45"/>
      <c r="N145" s="45"/>
      <c r="O145" s="45"/>
    </row>
    <row r="146" spans="1:15">
      <c r="A146" s="45"/>
      <c r="B146" s="45"/>
      <c r="C146" s="45"/>
      <c r="D146" s="45"/>
      <c r="E146" s="45"/>
      <c r="F146" s="45"/>
      <c r="H146" s="164"/>
      <c r="I146" s="45"/>
      <c r="J146" s="45"/>
      <c r="K146" s="45"/>
      <c r="L146" s="45"/>
      <c r="M146" s="45"/>
      <c r="N146" s="45"/>
      <c r="O146" s="45"/>
    </row>
    <row r="147" spans="1:15">
      <c r="A147" s="45"/>
      <c r="B147" s="45"/>
      <c r="C147" s="45"/>
      <c r="D147" s="45"/>
      <c r="E147" s="45"/>
      <c r="F147" s="45"/>
      <c r="H147" s="164"/>
      <c r="I147" s="45"/>
      <c r="J147" s="45"/>
      <c r="K147" s="45"/>
      <c r="L147" s="45"/>
      <c r="M147" s="45"/>
      <c r="N147" s="45"/>
      <c r="O147" s="45"/>
    </row>
    <row r="148" spans="1:15">
      <c r="A148" s="45"/>
      <c r="B148" s="45"/>
      <c r="C148" s="45"/>
      <c r="D148" s="45"/>
      <c r="E148" s="45"/>
      <c r="F148" s="45"/>
      <c r="H148" s="164"/>
      <c r="I148" s="45"/>
      <c r="J148" s="45"/>
      <c r="K148" s="45"/>
      <c r="L148" s="45"/>
      <c r="M148" s="45"/>
      <c r="N148" s="45"/>
      <c r="O148" s="45"/>
    </row>
    <row r="149" spans="1:15">
      <c r="A149" s="45"/>
      <c r="B149" s="45"/>
      <c r="C149" s="45"/>
      <c r="D149" s="45"/>
      <c r="E149" s="45"/>
      <c r="F149" s="45"/>
      <c r="H149" s="164"/>
      <c r="I149" s="45"/>
      <c r="J149" s="45"/>
      <c r="K149" s="45"/>
      <c r="L149" s="45"/>
      <c r="M149" s="45"/>
      <c r="N149" s="45"/>
      <c r="O149" s="45"/>
    </row>
    <row r="150" spans="1:15">
      <c r="A150" s="45"/>
      <c r="B150" s="45"/>
      <c r="C150" s="45"/>
      <c r="D150" s="45"/>
      <c r="E150" s="45"/>
      <c r="F150" s="45"/>
      <c r="H150" s="164"/>
      <c r="I150" s="45"/>
      <c r="J150" s="45"/>
      <c r="K150" s="45"/>
      <c r="L150" s="45"/>
      <c r="M150" s="45"/>
      <c r="N150" s="45"/>
      <c r="O150" s="45"/>
    </row>
    <row r="151" spans="1:15">
      <c r="A151" s="45"/>
      <c r="B151" s="45"/>
      <c r="C151" s="45"/>
      <c r="D151" s="45"/>
      <c r="E151" s="45"/>
      <c r="F151" s="45"/>
      <c r="H151" s="164"/>
      <c r="I151" s="45"/>
      <c r="J151" s="45"/>
      <c r="K151" s="45"/>
      <c r="L151" s="45"/>
      <c r="M151" s="45"/>
      <c r="N151" s="45"/>
      <c r="O151" s="45"/>
    </row>
    <row r="152" spans="1:15">
      <c r="A152" s="45"/>
      <c r="B152" s="45"/>
      <c r="C152" s="45"/>
      <c r="D152" s="45"/>
      <c r="E152" s="45"/>
      <c r="F152" s="45"/>
      <c r="H152" s="164"/>
      <c r="I152" s="45"/>
      <c r="J152" s="45"/>
      <c r="K152" s="45"/>
      <c r="L152" s="45"/>
      <c r="M152" s="45"/>
      <c r="N152" s="45"/>
      <c r="O152" s="45"/>
    </row>
    <row r="153" spans="1:15">
      <c r="A153" s="45"/>
      <c r="B153" s="45"/>
      <c r="C153" s="45"/>
      <c r="D153" s="45"/>
      <c r="E153" s="45"/>
      <c r="F153" s="45"/>
      <c r="H153" s="164"/>
      <c r="I153" s="45"/>
      <c r="J153" s="45"/>
      <c r="K153" s="45"/>
      <c r="L153" s="45"/>
      <c r="M153" s="45"/>
      <c r="N153" s="45"/>
      <c r="O153" s="45"/>
    </row>
    <row r="154" spans="1:15">
      <c r="A154" s="45"/>
      <c r="B154" s="45"/>
      <c r="C154" s="45"/>
      <c r="D154" s="45"/>
      <c r="E154" s="45"/>
      <c r="F154" s="45"/>
      <c r="H154" s="164"/>
      <c r="I154" s="45"/>
      <c r="J154" s="45"/>
      <c r="K154" s="45"/>
      <c r="L154" s="45"/>
      <c r="M154" s="45"/>
      <c r="N154" s="45"/>
      <c r="O154" s="45"/>
    </row>
    <row r="155" spans="1:15">
      <c r="A155" s="45"/>
      <c r="B155" s="45"/>
      <c r="C155" s="45"/>
      <c r="D155" s="45"/>
      <c r="E155" s="45"/>
      <c r="F155" s="45"/>
      <c r="H155" s="164"/>
      <c r="I155" s="45"/>
      <c r="J155" s="45"/>
      <c r="K155" s="45"/>
      <c r="L155" s="45"/>
      <c r="M155" s="45"/>
      <c r="N155" s="45"/>
      <c r="O155" s="45"/>
    </row>
    <row r="156" spans="1:15">
      <c r="A156" s="45"/>
      <c r="B156" s="45"/>
      <c r="C156" s="45"/>
      <c r="D156" s="45"/>
      <c r="E156" s="45"/>
      <c r="F156" s="45"/>
      <c r="H156" s="164"/>
      <c r="I156" s="45"/>
      <c r="J156" s="45"/>
      <c r="K156" s="45"/>
      <c r="L156" s="45"/>
      <c r="M156" s="45"/>
      <c r="N156" s="45"/>
      <c r="O156" s="45"/>
    </row>
    <row r="157" spans="1:15">
      <c r="A157" s="45"/>
      <c r="B157" s="45"/>
      <c r="C157" s="45"/>
      <c r="D157" s="45"/>
      <c r="E157" s="45"/>
      <c r="F157" s="45"/>
      <c r="H157" s="164"/>
      <c r="I157" s="45"/>
      <c r="J157" s="45"/>
      <c r="K157" s="45"/>
      <c r="L157" s="45"/>
      <c r="M157" s="45"/>
      <c r="N157" s="45"/>
      <c r="O157" s="45"/>
    </row>
    <row r="158" spans="1:15">
      <c r="A158" s="45"/>
      <c r="B158" s="45"/>
      <c r="C158" s="45"/>
      <c r="D158" s="45"/>
      <c r="E158" s="45"/>
      <c r="F158" s="45"/>
      <c r="H158" s="164"/>
      <c r="I158" s="45"/>
      <c r="J158" s="45"/>
      <c r="K158" s="45"/>
      <c r="L158" s="45"/>
      <c r="M158" s="45"/>
      <c r="N158" s="45"/>
      <c r="O158" s="45"/>
    </row>
    <row r="159" spans="1:15">
      <c r="A159" s="45"/>
      <c r="B159" s="45"/>
      <c r="C159" s="45"/>
      <c r="D159" s="45"/>
      <c r="E159" s="45"/>
      <c r="F159" s="45"/>
      <c r="H159" s="164"/>
      <c r="I159" s="45"/>
      <c r="J159" s="45"/>
      <c r="K159" s="45"/>
      <c r="L159" s="45"/>
      <c r="M159" s="45"/>
      <c r="N159" s="45"/>
      <c r="O159" s="45"/>
    </row>
    <row r="160" spans="1:15">
      <c r="A160" s="45"/>
      <c r="B160" s="45"/>
      <c r="C160" s="45"/>
      <c r="D160" s="45"/>
      <c r="E160" s="45"/>
      <c r="F160" s="45"/>
      <c r="H160" s="164"/>
      <c r="I160" s="45"/>
      <c r="J160" s="45"/>
      <c r="K160" s="45"/>
      <c r="L160" s="45"/>
      <c r="M160" s="45"/>
      <c r="N160" s="45"/>
      <c r="O160" s="45"/>
    </row>
    <row r="161" spans="1:15">
      <c r="A161" s="45"/>
      <c r="B161" s="45"/>
      <c r="C161" s="45"/>
      <c r="D161" s="45"/>
      <c r="E161" s="45"/>
      <c r="F161" s="45"/>
      <c r="H161" s="164"/>
      <c r="I161" s="45"/>
      <c r="J161" s="45"/>
      <c r="K161" s="45"/>
      <c r="L161" s="45"/>
      <c r="M161" s="45"/>
      <c r="N161" s="45"/>
      <c r="O161" s="45"/>
    </row>
  </sheetData>
  <mergeCells count="24">
    <mergeCell ref="A27:Q27"/>
    <mergeCell ref="A34:Q34"/>
    <mergeCell ref="A40:Q40"/>
    <mergeCell ref="A44:Q44"/>
    <mergeCell ref="J5:M5"/>
    <mergeCell ref="N5:Q5"/>
    <mergeCell ref="M6:M7"/>
    <mergeCell ref="N6:Q6"/>
    <mergeCell ref="A17:Q17"/>
    <mergeCell ref="A18:Q18"/>
    <mergeCell ref="A8:Q8"/>
    <mergeCell ref="A1:I1"/>
    <mergeCell ref="A2:G2"/>
    <mergeCell ref="A3:Q3"/>
    <mergeCell ref="A4:B4"/>
    <mergeCell ref="A5:A7"/>
    <mergeCell ref="B5:B7"/>
    <mergeCell ref="C5:C7"/>
    <mergeCell ref="D5:D7"/>
    <mergeCell ref="E5:E7"/>
    <mergeCell ref="F5:F7"/>
    <mergeCell ref="G5:G7"/>
    <mergeCell ref="I5:I7"/>
    <mergeCell ref="H5:H7"/>
  </mergeCells>
  <dataValidations count="1">
    <dataValidation type="list" allowBlank="1" showInputMessage="1" showErrorMessage="1" sqref="E13:E16">
      <formula1>#REF!</formula1>
    </dataValidation>
  </dataValidations>
  <pageMargins left="0.70866141732283505" right="0.70866141732283505" top="0.74803149606299202" bottom="0.74803149606299202" header="0.31496062992126" footer="0.31496062992126"/>
  <pageSetup paperSize="9" scale="20" fitToHeight="0" orientation="landscape" r:id="rId1"/>
  <headerFooter>
    <oddFooter>&amp;R&amp;"Arial,Bold"&amp;20Page &amp;P of &amp;N</oddFooter>
  </headerFooter>
  <rowBreaks count="2" manualBreakCount="2">
    <brk id="34" max="16" man="1"/>
    <brk id="43" max="16"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'kpa''s'!$A$1:$A$7</xm:f>
          </x14:formula1>
          <xm:sqref>D45:D47 D19:D26 D28:D33 D35:D39 D41:D43 D9:D16</xm:sqref>
        </x14:dataValidation>
        <x14:dataValidation type="list" allowBlank="1" showInputMessage="1" showErrorMessage="1">
          <x14:formula1>
            <xm:f>'cds strategies 17 18'!$A$1:$A$9</xm:f>
          </x14:formula1>
          <xm:sqref>C35:C39 C19:C26 C28:C33 C45:C47 C41:C43 C9:C16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view="pageBreakPreview" topLeftCell="A28" zoomScaleNormal="100" zoomScaleSheetLayoutView="100" workbookViewId="0">
      <selection activeCell="I41" sqref="I41"/>
    </sheetView>
  </sheetViews>
  <sheetFormatPr defaultColWidth="9.109375" defaultRowHeight="14.4"/>
  <cols>
    <col min="1" max="16384" width="9.109375" style="2"/>
  </cols>
  <sheetData>
    <row r="1" spans="1:10" ht="15.6">
      <c r="A1" s="308" t="s">
        <v>35</v>
      </c>
      <c r="B1" s="308"/>
      <c r="C1" s="308"/>
      <c r="D1" s="308"/>
      <c r="E1" s="308"/>
      <c r="F1" s="308"/>
      <c r="G1" s="308"/>
      <c r="H1" s="308"/>
      <c r="I1" s="308"/>
      <c r="J1" s="308"/>
    </row>
    <row r="2" spans="1:10" ht="15.6">
      <c r="A2" s="308" t="s">
        <v>1135</v>
      </c>
      <c r="B2" s="308"/>
      <c r="C2" s="308"/>
      <c r="D2" s="308"/>
      <c r="E2" s="308"/>
      <c r="F2" s="308"/>
      <c r="G2" s="308"/>
      <c r="H2" s="308"/>
      <c r="I2" s="308"/>
      <c r="J2" s="308"/>
    </row>
    <row r="4" spans="1:10" ht="15.6">
      <c r="A4" s="308" t="s">
        <v>46</v>
      </c>
      <c r="B4" s="308"/>
      <c r="C4" s="308"/>
      <c r="D4" s="308"/>
      <c r="E4" s="308"/>
      <c r="F4" s="308"/>
      <c r="G4" s="308"/>
      <c r="H4" s="308"/>
      <c r="I4" s="308"/>
      <c r="J4" s="308"/>
    </row>
    <row r="34" spans="2:9">
      <c r="B34" s="338" t="s">
        <v>1142</v>
      </c>
      <c r="C34" s="339"/>
      <c r="D34" s="339"/>
      <c r="E34" s="339"/>
      <c r="F34" s="339"/>
      <c r="G34" s="339"/>
      <c r="H34" s="339"/>
      <c r="I34" s="340"/>
    </row>
    <row r="35" spans="2:9">
      <c r="B35" s="341"/>
      <c r="C35" s="342"/>
      <c r="D35" s="342"/>
      <c r="E35" s="342"/>
      <c r="F35" s="342"/>
      <c r="G35" s="342"/>
      <c r="H35" s="342"/>
      <c r="I35" s="343"/>
    </row>
    <row r="36" spans="2:9">
      <c r="B36" s="341"/>
      <c r="C36" s="342"/>
      <c r="D36" s="342"/>
      <c r="E36" s="342"/>
      <c r="F36" s="342"/>
      <c r="G36" s="342"/>
      <c r="H36" s="342"/>
      <c r="I36" s="343"/>
    </row>
    <row r="37" spans="2:9">
      <c r="B37" s="344"/>
      <c r="C37" s="345"/>
      <c r="D37" s="345"/>
      <c r="E37" s="345"/>
      <c r="F37" s="345"/>
      <c r="G37" s="345"/>
      <c r="H37" s="345"/>
      <c r="I37" s="346"/>
    </row>
  </sheetData>
  <mergeCells count="4">
    <mergeCell ref="A1:J1"/>
    <mergeCell ref="A2:J2"/>
    <mergeCell ref="A4:J4"/>
    <mergeCell ref="B34:I37"/>
  </mergeCells>
  <pageMargins left="0.70866141732283505" right="0.70866141732283505" top="0.74803149606299202" bottom="0.74803149606299202" header="0.31496062992126" footer="0.31496062992126"/>
  <pageSetup paperSize="9" scale="96" fitToHeight="0" orientation="portrait" r:id="rId1"/>
  <headerFooter>
    <oddFooter>&amp;R&amp;"Arial,Bold"&amp;16Page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210"/>
  <sheetViews>
    <sheetView view="pageBreakPreview" zoomScale="30" zoomScaleNormal="90" zoomScaleSheetLayoutView="30" workbookViewId="0">
      <selection activeCell="I41" sqref="I41"/>
    </sheetView>
  </sheetViews>
  <sheetFormatPr defaultColWidth="9.109375" defaultRowHeight="33"/>
  <cols>
    <col min="1" max="1" width="5.44140625" style="51" customWidth="1"/>
    <col min="2" max="2" width="8.77734375" style="51" customWidth="1"/>
    <col min="3" max="3" width="20.44140625" style="51" customWidth="1"/>
    <col min="4" max="4" width="15.44140625" style="51" customWidth="1"/>
    <col min="5" max="5" width="17.33203125" style="51" customWidth="1"/>
    <col min="6" max="6" width="20.6640625" style="51" customWidth="1"/>
    <col min="7" max="7" width="18.88671875" style="51" customWidth="1"/>
    <col min="8" max="8" width="25.6640625" style="51" customWidth="1"/>
    <col min="9" max="9" width="40.21875" style="51" customWidth="1"/>
    <col min="10" max="10" width="31.109375" style="51" customWidth="1"/>
    <col min="11" max="11" width="31.77734375" style="51" customWidth="1"/>
    <col min="12" max="12" width="23.21875" style="51" customWidth="1"/>
    <col min="13" max="13" width="24.33203125" style="51" customWidth="1"/>
    <col min="14" max="14" width="31.21875" style="51" customWidth="1"/>
    <col min="15" max="15" width="20.21875" style="51" customWidth="1"/>
    <col min="16" max="16" width="25.44140625" style="51" customWidth="1"/>
    <col min="17" max="17" width="27.21875" style="51" customWidth="1"/>
    <col min="18" max="18" width="27.109375" style="51" customWidth="1"/>
    <col min="19" max="19" width="26.6640625" style="51" customWidth="1"/>
    <col min="20" max="20" width="26.88671875" style="51" customWidth="1"/>
    <col min="21" max="21" width="28.88671875" style="51" customWidth="1"/>
    <col min="22" max="22" width="29.77734375" style="51" customWidth="1"/>
    <col min="23" max="23" width="32.6640625" style="51" customWidth="1"/>
    <col min="24" max="24" width="33.77734375" style="51" customWidth="1"/>
    <col min="25" max="25" width="9.109375" style="51" customWidth="1"/>
    <col min="26" max="16384" width="9.109375" style="51"/>
  </cols>
  <sheetData>
    <row r="1" spans="1:80">
      <c r="A1" s="352" t="s">
        <v>1143</v>
      </c>
      <c r="B1" s="352"/>
      <c r="C1" s="352"/>
      <c r="D1" s="352"/>
      <c r="E1" s="352"/>
      <c r="F1" s="352"/>
      <c r="G1" s="352"/>
      <c r="H1" s="352"/>
      <c r="I1" s="352"/>
      <c r="J1" s="352"/>
      <c r="K1" s="352"/>
      <c r="L1" s="26"/>
      <c r="M1" s="26"/>
      <c r="N1" s="26"/>
      <c r="O1" s="26"/>
      <c r="P1" s="26"/>
      <c r="Q1" s="26"/>
      <c r="R1" s="26"/>
      <c r="S1" s="26"/>
      <c r="T1" s="26"/>
      <c r="U1" s="26"/>
      <c r="V1" s="26"/>
      <c r="W1" s="26"/>
      <c r="X1" s="26"/>
    </row>
    <row r="2" spans="1:80">
      <c r="A2" s="352" t="s">
        <v>1144</v>
      </c>
      <c r="B2" s="352"/>
      <c r="C2" s="352"/>
      <c r="D2" s="352"/>
      <c r="E2" s="352"/>
      <c r="F2" s="352"/>
      <c r="G2" s="352"/>
      <c r="H2" s="352"/>
      <c r="I2" s="352"/>
      <c r="J2" s="352"/>
      <c r="K2" s="111"/>
      <c r="L2" s="26"/>
      <c r="M2" s="26"/>
      <c r="N2" s="26"/>
      <c r="O2" s="26"/>
      <c r="P2" s="26"/>
      <c r="Q2" s="26"/>
      <c r="R2" s="26"/>
      <c r="S2" s="26"/>
      <c r="T2" s="26"/>
      <c r="U2" s="26"/>
      <c r="V2" s="26"/>
      <c r="W2" s="26"/>
      <c r="X2" s="26"/>
    </row>
    <row r="3" spans="1:80">
      <c r="A3" s="352"/>
      <c r="B3" s="352"/>
      <c r="C3" s="27"/>
      <c r="D3" s="26"/>
      <c r="E3" s="26"/>
      <c r="F3" s="26"/>
      <c r="G3" s="26"/>
      <c r="H3" s="26"/>
      <c r="I3" s="26"/>
      <c r="J3" s="26"/>
      <c r="K3" s="26"/>
      <c r="L3" s="26"/>
      <c r="M3" s="26"/>
      <c r="N3" s="26"/>
      <c r="O3" s="26"/>
      <c r="P3" s="26"/>
      <c r="Q3" s="26"/>
      <c r="R3" s="26"/>
      <c r="S3" s="26"/>
      <c r="T3" s="26"/>
      <c r="U3" s="26"/>
      <c r="V3" s="26"/>
      <c r="W3" s="26"/>
      <c r="X3" s="26"/>
    </row>
    <row r="4" spans="1:80" ht="24.75" customHeight="1">
      <c r="A4" s="350" t="s">
        <v>0</v>
      </c>
      <c r="B4" s="350" t="s">
        <v>1</v>
      </c>
      <c r="C4" s="350" t="s">
        <v>67</v>
      </c>
      <c r="D4" s="350" t="s">
        <v>2</v>
      </c>
      <c r="E4" s="350" t="s">
        <v>3</v>
      </c>
      <c r="F4" s="350" t="s">
        <v>49</v>
      </c>
      <c r="G4" s="350" t="s">
        <v>48</v>
      </c>
      <c r="H4" s="350" t="s">
        <v>4</v>
      </c>
      <c r="I4" s="350" t="s">
        <v>50</v>
      </c>
      <c r="J4" s="350" t="s">
        <v>51</v>
      </c>
      <c r="K4" s="350" t="s">
        <v>52</v>
      </c>
      <c r="L4" s="351" t="s">
        <v>10</v>
      </c>
      <c r="M4" s="351"/>
      <c r="N4" s="351"/>
      <c r="O4" s="351"/>
      <c r="P4" s="351"/>
      <c r="Q4" s="351"/>
      <c r="R4" s="351"/>
      <c r="S4" s="351"/>
      <c r="T4" s="351"/>
      <c r="U4" s="351"/>
      <c r="V4" s="351"/>
      <c r="W4" s="351"/>
      <c r="X4" s="347" t="s">
        <v>1048</v>
      </c>
    </row>
    <row r="5" spans="1:80" ht="27.75" customHeight="1">
      <c r="A5" s="350"/>
      <c r="B5" s="350"/>
      <c r="C5" s="350"/>
      <c r="D5" s="350"/>
      <c r="E5" s="350"/>
      <c r="F5" s="350"/>
      <c r="G5" s="350"/>
      <c r="H5" s="350"/>
      <c r="I5" s="350"/>
      <c r="J5" s="350"/>
      <c r="K5" s="350"/>
      <c r="L5" s="351" t="s">
        <v>11</v>
      </c>
      <c r="M5" s="351"/>
      <c r="N5" s="351"/>
      <c r="O5" s="351"/>
      <c r="P5" s="351"/>
      <c r="Q5" s="351"/>
      <c r="R5" s="351"/>
      <c r="S5" s="351"/>
      <c r="T5" s="351"/>
      <c r="U5" s="351"/>
      <c r="V5" s="351"/>
      <c r="W5" s="351"/>
      <c r="X5" s="348"/>
    </row>
    <row r="6" spans="1:80" ht="122.55" customHeight="1">
      <c r="A6" s="350"/>
      <c r="B6" s="350"/>
      <c r="C6" s="350"/>
      <c r="D6" s="350"/>
      <c r="E6" s="350"/>
      <c r="F6" s="350"/>
      <c r="G6" s="350"/>
      <c r="H6" s="350"/>
      <c r="I6" s="350"/>
      <c r="J6" s="350"/>
      <c r="K6" s="350"/>
      <c r="L6" s="112" t="s">
        <v>12</v>
      </c>
      <c r="M6" s="112" t="s">
        <v>13</v>
      </c>
      <c r="N6" s="113" t="s">
        <v>14</v>
      </c>
      <c r="O6" s="112" t="s">
        <v>15</v>
      </c>
      <c r="P6" s="112" t="s">
        <v>16</v>
      </c>
      <c r="Q6" s="114" t="s">
        <v>17</v>
      </c>
      <c r="R6" s="112" t="s">
        <v>18</v>
      </c>
      <c r="S6" s="112" t="s">
        <v>19</v>
      </c>
      <c r="T6" s="114" t="s">
        <v>20</v>
      </c>
      <c r="U6" s="112" t="s">
        <v>21</v>
      </c>
      <c r="V6" s="112" t="s">
        <v>22</v>
      </c>
      <c r="W6" s="114" t="s">
        <v>52</v>
      </c>
      <c r="X6" s="349"/>
    </row>
    <row r="7" spans="1:80" ht="47.55" customHeight="1">
      <c r="A7" s="353" t="s">
        <v>382</v>
      </c>
      <c r="B7" s="353"/>
      <c r="C7" s="353"/>
      <c r="D7" s="353"/>
      <c r="E7" s="353"/>
      <c r="F7" s="353"/>
      <c r="G7" s="353"/>
      <c r="H7" s="353"/>
      <c r="I7" s="353"/>
      <c r="J7" s="353"/>
      <c r="K7" s="353"/>
      <c r="L7" s="353"/>
      <c r="M7" s="353"/>
      <c r="N7" s="353"/>
      <c r="O7" s="353"/>
      <c r="P7" s="353"/>
      <c r="Q7" s="353"/>
      <c r="R7" s="353"/>
      <c r="S7" s="353"/>
      <c r="T7" s="353"/>
      <c r="U7" s="353"/>
      <c r="V7" s="353"/>
      <c r="W7" s="353"/>
      <c r="X7" s="115"/>
    </row>
    <row r="8" spans="1:80" s="91" customFormat="1" ht="352.05" customHeight="1">
      <c r="A8" s="116" t="s">
        <v>71</v>
      </c>
      <c r="B8" s="116" t="s">
        <v>72</v>
      </c>
      <c r="C8" s="116" t="s">
        <v>69</v>
      </c>
      <c r="D8" s="116" t="s">
        <v>290</v>
      </c>
      <c r="E8" s="116" t="s">
        <v>291</v>
      </c>
      <c r="F8" s="116" t="s">
        <v>292</v>
      </c>
      <c r="G8" s="116" t="s">
        <v>65</v>
      </c>
      <c r="H8" s="116" t="s">
        <v>56</v>
      </c>
      <c r="I8" s="116" t="s">
        <v>293</v>
      </c>
      <c r="J8" s="117" t="s">
        <v>1050</v>
      </c>
      <c r="K8" s="39" t="s">
        <v>1050</v>
      </c>
      <c r="L8" s="118"/>
      <c r="M8" s="118"/>
      <c r="N8" s="118"/>
      <c r="O8" s="118"/>
      <c r="P8" s="118"/>
      <c r="Q8" s="118"/>
      <c r="R8" s="118"/>
      <c r="S8" s="118"/>
      <c r="T8" s="118"/>
      <c r="U8" s="118"/>
      <c r="V8" s="118"/>
      <c r="W8" s="118"/>
      <c r="X8" s="118"/>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row>
    <row r="9" spans="1:80" ht="167.55" customHeight="1">
      <c r="A9" s="116" t="s">
        <v>71</v>
      </c>
      <c r="B9" s="116" t="s">
        <v>72</v>
      </c>
      <c r="C9" s="116" t="s">
        <v>69</v>
      </c>
      <c r="D9" s="116" t="s">
        <v>294</v>
      </c>
      <c r="E9" s="116" t="s">
        <v>291</v>
      </c>
      <c r="F9" s="116" t="s">
        <v>292</v>
      </c>
      <c r="G9" s="116" t="s">
        <v>65</v>
      </c>
      <c r="H9" s="116" t="s">
        <v>56</v>
      </c>
      <c r="I9" s="116" t="s">
        <v>295</v>
      </c>
      <c r="J9" s="117" t="s">
        <v>1051</v>
      </c>
      <c r="K9" s="39" t="s">
        <v>1052</v>
      </c>
      <c r="L9" s="118"/>
      <c r="M9" s="118"/>
      <c r="N9" s="118"/>
      <c r="O9" s="118"/>
      <c r="P9" s="118"/>
      <c r="Q9" s="118"/>
      <c r="R9" s="118"/>
      <c r="S9" s="118"/>
      <c r="T9" s="118"/>
      <c r="U9" s="118"/>
      <c r="V9" s="118"/>
      <c r="W9" s="118"/>
      <c r="X9" s="118"/>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row>
    <row r="10" spans="1:80" ht="243.15" customHeight="1">
      <c r="A10" s="116" t="s">
        <v>71</v>
      </c>
      <c r="B10" s="116" t="s">
        <v>72</v>
      </c>
      <c r="C10" s="116" t="s">
        <v>69</v>
      </c>
      <c r="D10" s="116" t="s">
        <v>296</v>
      </c>
      <c r="E10" s="116" t="s">
        <v>291</v>
      </c>
      <c r="F10" s="116" t="s">
        <v>292</v>
      </c>
      <c r="G10" s="116" t="s">
        <v>65</v>
      </c>
      <c r="H10" s="116" t="s">
        <v>56</v>
      </c>
      <c r="I10" s="116" t="s">
        <v>297</v>
      </c>
      <c r="J10" s="117" t="s">
        <v>1053</v>
      </c>
      <c r="K10" s="39" t="s">
        <v>1054</v>
      </c>
      <c r="L10" s="118"/>
      <c r="M10" s="118"/>
      <c r="N10" s="119"/>
      <c r="O10" s="119"/>
      <c r="P10" s="119"/>
      <c r="Q10" s="119"/>
      <c r="R10" s="119"/>
      <c r="S10" s="119"/>
      <c r="T10" s="119"/>
      <c r="U10" s="119"/>
      <c r="V10" s="119"/>
      <c r="W10" s="119"/>
      <c r="X10" s="119"/>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row>
    <row r="11" spans="1:80" s="91" customFormat="1" ht="352.05" customHeight="1">
      <c r="A11" s="116" t="s">
        <v>71</v>
      </c>
      <c r="B11" s="116" t="s">
        <v>72</v>
      </c>
      <c r="C11" s="116" t="s">
        <v>69</v>
      </c>
      <c r="D11" s="116" t="s">
        <v>298</v>
      </c>
      <c r="E11" s="116" t="s">
        <v>291</v>
      </c>
      <c r="F11" s="116" t="s">
        <v>292</v>
      </c>
      <c r="G11" s="116" t="s">
        <v>65</v>
      </c>
      <c r="H11" s="116" t="s">
        <v>56</v>
      </c>
      <c r="I11" s="116" t="s">
        <v>299</v>
      </c>
      <c r="J11" s="117" t="s">
        <v>1051</v>
      </c>
      <c r="K11" s="39" t="s">
        <v>1050</v>
      </c>
      <c r="L11" s="118"/>
      <c r="M11" s="118"/>
      <c r="N11" s="118"/>
      <c r="O11" s="118"/>
      <c r="P11" s="118"/>
      <c r="Q11" s="118"/>
      <c r="R11" s="118"/>
      <c r="S11" s="118"/>
      <c r="T11" s="118"/>
      <c r="U11" s="118"/>
      <c r="V11" s="118"/>
      <c r="W11" s="118"/>
      <c r="X11" s="118"/>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row>
    <row r="12" spans="1:80" ht="228.75" customHeight="1">
      <c r="A12" s="116" t="s">
        <v>71</v>
      </c>
      <c r="B12" s="116" t="s">
        <v>72</v>
      </c>
      <c r="C12" s="116" t="s">
        <v>69</v>
      </c>
      <c r="D12" s="116" t="s">
        <v>300</v>
      </c>
      <c r="E12" s="116" t="s">
        <v>291</v>
      </c>
      <c r="F12" s="116" t="s">
        <v>292</v>
      </c>
      <c r="G12" s="116" t="s">
        <v>65</v>
      </c>
      <c r="H12" s="116" t="s">
        <v>56</v>
      </c>
      <c r="I12" s="116" t="s">
        <v>301</v>
      </c>
      <c r="J12" s="117" t="s">
        <v>289</v>
      </c>
      <c r="K12" s="39" t="s">
        <v>1055</v>
      </c>
      <c r="L12" s="118"/>
      <c r="M12" s="118"/>
      <c r="N12" s="118"/>
      <c r="O12" s="118"/>
      <c r="P12" s="118"/>
      <c r="Q12" s="118"/>
      <c r="R12" s="118"/>
      <c r="S12" s="118"/>
      <c r="T12" s="118"/>
      <c r="U12" s="118"/>
      <c r="V12" s="118"/>
      <c r="W12" s="118"/>
      <c r="X12" s="118"/>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row>
    <row r="13" spans="1:80" ht="133.94999999999999" customHeight="1">
      <c r="A13" s="116" t="s">
        <v>71</v>
      </c>
      <c r="B13" s="116" t="s">
        <v>72</v>
      </c>
      <c r="C13" s="116" t="s">
        <v>69</v>
      </c>
      <c r="D13" s="116" t="s">
        <v>302</v>
      </c>
      <c r="E13" s="116" t="s">
        <v>291</v>
      </c>
      <c r="F13" s="116" t="s">
        <v>292</v>
      </c>
      <c r="G13" s="116" t="s">
        <v>65</v>
      </c>
      <c r="H13" s="116" t="s">
        <v>56</v>
      </c>
      <c r="I13" s="116" t="s">
        <v>303</v>
      </c>
      <c r="J13" s="117" t="s">
        <v>289</v>
      </c>
      <c r="K13" s="39">
        <v>0</v>
      </c>
      <c r="L13" s="118"/>
      <c r="M13" s="118"/>
      <c r="N13" s="118"/>
      <c r="O13" s="118"/>
      <c r="P13" s="118"/>
      <c r="Q13" s="118"/>
      <c r="R13" s="118"/>
      <c r="S13" s="118"/>
      <c r="T13" s="118"/>
      <c r="U13" s="118"/>
      <c r="V13" s="118"/>
      <c r="W13" s="118"/>
      <c r="X13" s="118"/>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row>
    <row r="14" spans="1:80" ht="195.45" customHeight="1">
      <c r="A14" s="116" t="s">
        <v>71</v>
      </c>
      <c r="B14" s="116" t="s">
        <v>72</v>
      </c>
      <c r="C14" s="116" t="s">
        <v>69</v>
      </c>
      <c r="D14" s="116" t="s">
        <v>304</v>
      </c>
      <c r="E14" s="116" t="s">
        <v>291</v>
      </c>
      <c r="F14" s="116" t="s">
        <v>292</v>
      </c>
      <c r="G14" s="116" t="s">
        <v>65</v>
      </c>
      <c r="H14" s="116" t="s">
        <v>56</v>
      </c>
      <c r="I14" s="116" t="s">
        <v>305</v>
      </c>
      <c r="J14" s="117" t="s">
        <v>1056</v>
      </c>
      <c r="K14" s="39" t="s">
        <v>1055</v>
      </c>
      <c r="L14" s="118"/>
      <c r="M14" s="118"/>
      <c r="N14" s="118"/>
      <c r="O14" s="118"/>
      <c r="P14" s="118"/>
      <c r="Q14" s="118"/>
      <c r="R14" s="118"/>
      <c r="S14" s="118"/>
      <c r="T14" s="118"/>
      <c r="U14" s="118"/>
      <c r="V14" s="118"/>
      <c r="W14" s="118"/>
      <c r="X14" s="118"/>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row>
    <row r="15" spans="1:80" ht="350.55" customHeight="1">
      <c r="A15" s="116" t="s">
        <v>71</v>
      </c>
      <c r="B15" s="116" t="s">
        <v>72</v>
      </c>
      <c r="C15" s="116" t="s">
        <v>69</v>
      </c>
      <c r="D15" s="116" t="s">
        <v>383</v>
      </c>
      <c r="E15" s="116" t="s">
        <v>291</v>
      </c>
      <c r="F15" s="116" t="s">
        <v>292</v>
      </c>
      <c r="G15" s="116" t="s">
        <v>65</v>
      </c>
      <c r="H15" s="116" t="s">
        <v>56</v>
      </c>
      <c r="I15" s="116" t="s">
        <v>307</v>
      </c>
      <c r="J15" s="117" t="s">
        <v>307</v>
      </c>
      <c r="K15" s="118" t="s">
        <v>1050</v>
      </c>
      <c r="L15" s="118"/>
      <c r="M15" s="118"/>
      <c r="N15" s="118"/>
      <c r="O15" s="118"/>
      <c r="P15" s="118"/>
      <c r="Q15" s="118"/>
      <c r="R15" s="118"/>
      <c r="S15" s="118"/>
      <c r="T15" s="118"/>
      <c r="U15" s="118"/>
      <c r="V15" s="118"/>
      <c r="W15" s="118"/>
      <c r="X15" s="118"/>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row>
    <row r="16" spans="1:80" ht="193.5" customHeight="1">
      <c r="A16" s="116" t="s">
        <v>71</v>
      </c>
      <c r="B16" s="116" t="s">
        <v>72</v>
      </c>
      <c r="C16" s="116" t="s">
        <v>69</v>
      </c>
      <c r="D16" s="116" t="s">
        <v>306</v>
      </c>
      <c r="E16" s="116" t="s">
        <v>291</v>
      </c>
      <c r="F16" s="116" t="s">
        <v>292</v>
      </c>
      <c r="G16" s="116" t="s">
        <v>65</v>
      </c>
      <c r="H16" s="116" t="s">
        <v>56</v>
      </c>
      <c r="I16" s="116" t="s">
        <v>309</v>
      </c>
      <c r="J16" s="148" t="s">
        <v>289</v>
      </c>
      <c r="K16" s="39" t="s">
        <v>1055</v>
      </c>
      <c r="L16" s="39"/>
      <c r="M16" s="39"/>
      <c r="N16" s="39"/>
      <c r="O16" s="39"/>
      <c r="P16" s="39"/>
      <c r="Q16" s="39"/>
      <c r="R16" s="39"/>
      <c r="S16" s="39"/>
      <c r="T16" s="39"/>
      <c r="U16" s="39"/>
      <c r="V16" s="39"/>
      <c r="W16" s="39"/>
      <c r="X16" s="39"/>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row>
    <row r="17" spans="1:80" ht="191.55" customHeight="1">
      <c r="A17" s="116" t="s">
        <v>71</v>
      </c>
      <c r="B17" s="116" t="s">
        <v>72</v>
      </c>
      <c r="C17" s="116" t="s">
        <v>69</v>
      </c>
      <c r="D17" s="116" t="s">
        <v>308</v>
      </c>
      <c r="E17" s="116" t="s">
        <v>291</v>
      </c>
      <c r="F17" s="116" t="s">
        <v>292</v>
      </c>
      <c r="G17" s="116" t="s">
        <v>65</v>
      </c>
      <c r="H17" s="116" t="s">
        <v>56</v>
      </c>
      <c r="I17" s="116" t="s">
        <v>311</v>
      </c>
      <c r="J17" s="148" t="s">
        <v>289</v>
      </c>
      <c r="K17" s="39" t="s">
        <v>1057</v>
      </c>
      <c r="L17" s="39"/>
      <c r="M17" s="120"/>
      <c r="N17" s="120"/>
      <c r="O17" s="120"/>
      <c r="P17" s="120"/>
      <c r="Q17" s="120"/>
      <c r="R17" s="120"/>
      <c r="S17" s="120"/>
      <c r="T17" s="120"/>
      <c r="U17" s="120"/>
      <c r="V17" s="120"/>
      <c r="W17" s="120"/>
      <c r="X17" s="120"/>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row>
    <row r="18" spans="1:80" ht="187.5" customHeight="1">
      <c r="A18" s="116" t="s">
        <v>71</v>
      </c>
      <c r="B18" s="116" t="s">
        <v>72</v>
      </c>
      <c r="C18" s="116" t="s">
        <v>69</v>
      </c>
      <c r="D18" s="116" t="s">
        <v>310</v>
      </c>
      <c r="E18" s="116" t="s">
        <v>291</v>
      </c>
      <c r="F18" s="116" t="s">
        <v>292</v>
      </c>
      <c r="G18" s="116" t="s">
        <v>65</v>
      </c>
      <c r="H18" s="116" t="s">
        <v>56</v>
      </c>
      <c r="I18" s="116" t="s">
        <v>313</v>
      </c>
      <c r="J18" s="148" t="s">
        <v>289</v>
      </c>
      <c r="K18" s="39" t="s">
        <v>1057</v>
      </c>
      <c r="L18" s="39"/>
      <c r="M18" s="120"/>
      <c r="N18" s="120"/>
      <c r="O18" s="120"/>
      <c r="P18" s="120"/>
      <c r="Q18" s="120"/>
      <c r="R18" s="120"/>
      <c r="S18" s="120"/>
      <c r="T18" s="120"/>
      <c r="U18" s="120"/>
      <c r="V18" s="120"/>
      <c r="W18" s="120"/>
      <c r="X18" s="120"/>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row>
    <row r="19" spans="1:80" ht="198.75" customHeight="1">
      <c r="A19" s="116" t="s">
        <v>71</v>
      </c>
      <c r="B19" s="116" t="s">
        <v>72</v>
      </c>
      <c r="C19" s="116" t="s">
        <v>69</v>
      </c>
      <c r="D19" s="116" t="s">
        <v>312</v>
      </c>
      <c r="E19" s="116" t="s">
        <v>291</v>
      </c>
      <c r="F19" s="116" t="s">
        <v>292</v>
      </c>
      <c r="G19" s="116" t="s">
        <v>65</v>
      </c>
      <c r="H19" s="116" t="s">
        <v>56</v>
      </c>
      <c r="I19" s="116" t="s">
        <v>315</v>
      </c>
      <c r="J19" s="148" t="s">
        <v>289</v>
      </c>
      <c r="K19" s="39" t="s">
        <v>1057</v>
      </c>
      <c r="L19" s="39"/>
      <c r="M19" s="120"/>
      <c r="N19" s="120"/>
      <c r="O19" s="120"/>
      <c r="P19" s="120"/>
      <c r="Q19" s="120"/>
      <c r="R19" s="120"/>
      <c r="S19" s="120"/>
      <c r="T19" s="120"/>
      <c r="U19" s="120"/>
      <c r="V19" s="120"/>
      <c r="W19" s="120"/>
      <c r="X19" s="120"/>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row>
    <row r="20" spans="1:80" ht="191.55" customHeight="1">
      <c r="A20" s="116" t="s">
        <v>71</v>
      </c>
      <c r="B20" s="116" t="s">
        <v>72</v>
      </c>
      <c r="C20" s="116" t="s">
        <v>69</v>
      </c>
      <c r="D20" s="116" t="s">
        <v>314</v>
      </c>
      <c r="E20" s="116" t="s">
        <v>291</v>
      </c>
      <c r="F20" s="116" t="s">
        <v>292</v>
      </c>
      <c r="G20" s="116" t="s">
        <v>65</v>
      </c>
      <c r="H20" s="116" t="s">
        <v>56</v>
      </c>
      <c r="I20" s="116" t="s">
        <v>317</v>
      </c>
      <c r="J20" s="148" t="s">
        <v>289</v>
      </c>
      <c r="K20" s="39" t="s">
        <v>1057</v>
      </c>
      <c r="L20" s="39"/>
      <c r="M20" s="120"/>
      <c r="N20" s="120"/>
      <c r="O20" s="120"/>
      <c r="P20" s="120"/>
      <c r="Q20" s="120"/>
      <c r="R20" s="120"/>
      <c r="S20" s="120"/>
      <c r="T20" s="120"/>
      <c r="U20" s="120"/>
      <c r="V20" s="120"/>
      <c r="W20" s="120"/>
      <c r="X20" s="120"/>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row>
    <row r="21" spans="1:80" ht="194.55" customHeight="1">
      <c r="A21" s="116" t="s">
        <v>71</v>
      </c>
      <c r="B21" s="116" t="s">
        <v>72</v>
      </c>
      <c r="C21" s="116" t="s">
        <v>69</v>
      </c>
      <c r="D21" s="116" t="s">
        <v>316</v>
      </c>
      <c r="E21" s="116" t="s">
        <v>291</v>
      </c>
      <c r="F21" s="116" t="s">
        <v>292</v>
      </c>
      <c r="G21" s="116" t="s">
        <v>65</v>
      </c>
      <c r="H21" s="116" t="s">
        <v>56</v>
      </c>
      <c r="I21" s="116" t="s">
        <v>319</v>
      </c>
      <c r="J21" s="148" t="s">
        <v>289</v>
      </c>
      <c r="K21" s="39" t="s">
        <v>1057</v>
      </c>
      <c r="L21" s="39"/>
      <c r="M21" s="120"/>
      <c r="N21" s="120"/>
      <c r="O21" s="120"/>
      <c r="P21" s="120"/>
      <c r="Q21" s="120"/>
      <c r="R21" s="120"/>
      <c r="S21" s="120"/>
      <c r="T21" s="120"/>
      <c r="U21" s="120"/>
      <c r="V21" s="120"/>
      <c r="W21" s="120"/>
      <c r="X21" s="120"/>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row>
    <row r="22" spans="1:80" ht="188.55" customHeight="1">
      <c r="A22" s="354" t="s">
        <v>320</v>
      </c>
      <c r="B22" s="354" t="s">
        <v>76</v>
      </c>
      <c r="C22" s="354" t="s">
        <v>69</v>
      </c>
      <c r="D22" s="354" t="s">
        <v>318</v>
      </c>
      <c r="E22" s="354" t="s">
        <v>291</v>
      </c>
      <c r="F22" s="354" t="s">
        <v>292</v>
      </c>
      <c r="G22" s="354" t="s">
        <v>65</v>
      </c>
      <c r="H22" s="354" t="s">
        <v>58</v>
      </c>
      <c r="I22" s="116" t="s">
        <v>384</v>
      </c>
      <c r="J22" s="148" t="s">
        <v>1058</v>
      </c>
      <c r="K22" s="121" t="s">
        <v>1059</v>
      </c>
      <c r="L22" s="121"/>
      <c r="M22" s="121"/>
      <c r="N22" s="121"/>
      <c r="O22" s="121"/>
      <c r="P22" s="121"/>
      <c r="Q22" s="121"/>
      <c r="R22" s="121"/>
      <c r="S22" s="121"/>
      <c r="T22" s="121"/>
      <c r="U22" s="121"/>
      <c r="V22" s="121"/>
      <c r="W22" s="121"/>
      <c r="X22" s="121"/>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row>
    <row r="23" spans="1:80" ht="126" customHeight="1">
      <c r="A23" s="354"/>
      <c r="B23" s="354"/>
      <c r="C23" s="354"/>
      <c r="D23" s="354"/>
      <c r="E23" s="354"/>
      <c r="F23" s="354"/>
      <c r="G23" s="354"/>
      <c r="H23" s="354"/>
      <c r="I23" s="116" t="s">
        <v>322</v>
      </c>
      <c r="J23" s="148" t="s">
        <v>289</v>
      </c>
      <c r="K23" s="121" t="s">
        <v>1060</v>
      </c>
      <c r="L23" s="121"/>
      <c r="M23" s="121"/>
      <c r="N23" s="121"/>
      <c r="O23" s="121"/>
      <c r="P23" s="121"/>
      <c r="Q23" s="121"/>
      <c r="R23" s="121"/>
      <c r="S23" s="121"/>
      <c r="T23" s="121"/>
      <c r="U23" s="121"/>
      <c r="V23" s="121"/>
      <c r="W23" s="121"/>
      <c r="X23" s="121"/>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row>
    <row r="24" spans="1:80" ht="68.55" customHeight="1">
      <c r="A24" s="354"/>
      <c r="B24" s="354"/>
      <c r="C24" s="354"/>
      <c r="D24" s="354"/>
      <c r="E24" s="354"/>
      <c r="F24" s="354"/>
      <c r="G24" s="354"/>
      <c r="H24" s="354"/>
      <c r="I24" s="116" t="s">
        <v>323</v>
      </c>
      <c r="J24" s="148" t="s">
        <v>289</v>
      </c>
      <c r="K24" s="122">
        <v>1</v>
      </c>
      <c r="L24" s="122"/>
      <c r="M24" s="122"/>
      <c r="N24" s="122"/>
      <c r="O24" s="122"/>
      <c r="P24" s="122"/>
      <c r="Q24" s="122"/>
      <c r="R24" s="122"/>
      <c r="S24" s="122"/>
      <c r="T24" s="122"/>
      <c r="U24" s="122"/>
      <c r="V24" s="122"/>
      <c r="W24" s="122"/>
      <c r="X24" s="12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row>
    <row r="25" spans="1:80" ht="167.1" customHeight="1">
      <c r="A25" s="354"/>
      <c r="B25" s="354"/>
      <c r="C25" s="354"/>
      <c r="D25" s="354"/>
      <c r="E25" s="354"/>
      <c r="F25" s="354"/>
      <c r="G25" s="354"/>
      <c r="H25" s="354"/>
      <c r="I25" s="116" t="s">
        <v>385</v>
      </c>
      <c r="J25" s="148" t="s">
        <v>289</v>
      </c>
      <c r="K25" s="118" t="s">
        <v>1061</v>
      </c>
      <c r="L25" s="118"/>
      <c r="M25" s="118"/>
      <c r="N25" s="118"/>
      <c r="O25" s="118"/>
      <c r="P25" s="118"/>
      <c r="Q25" s="118"/>
      <c r="R25" s="118"/>
      <c r="S25" s="118"/>
      <c r="T25" s="118"/>
      <c r="U25" s="118"/>
      <c r="V25" s="118"/>
      <c r="W25" s="118"/>
      <c r="X25" s="118"/>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row>
    <row r="26" spans="1:80" ht="188.55" customHeight="1">
      <c r="A26" s="356" t="s">
        <v>71</v>
      </c>
      <c r="B26" s="356" t="s">
        <v>75</v>
      </c>
      <c r="C26" s="354" t="s">
        <v>69</v>
      </c>
      <c r="D26" s="354" t="s">
        <v>386</v>
      </c>
      <c r="E26" s="354" t="s">
        <v>330</v>
      </c>
      <c r="F26" s="354" t="s">
        <v>292</v>
      </c>
      <c r="G26" s="354" t="s">
        <v>387</v>
      </c>
      <c r="H26" s="354" t="s">
        <v>60</v>
      </c>
      <c r="I26" s="116" t="s">
        <v>388</v>
      </c>
      <c r="J26" s="39" t="s">
        <v>1062</v>
      </c>
      <c r="K26" s="39" t="s">
        <v>1062</v>
      </c>
      <c r="L26" s="39"/>
      <c r="M26" s="39"/>
      <c r="N26" s="39"/>
      <c r="O26" s="39"/>
      <c r="P26" s="39"/>
      <c r="Q26" s="39"/>
      <c r="R26" s="39"/>
      <c r="S26" s="39"/>
      <c r="T26" s="39"/>
      <c r="U26" s="39"/>
      <c r="V26" s="39"/>
      <c r="W26" s="39"/>
      <c r="X26" s="39"/>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row>
    <row r="27" spans="1:80" ht="109.2" customHeight="1">
      <c r="A27" s="356"/>
      <c r="B27" s="356"/>
      <c r="C27" s="354"/>
      <c r="D27" s="354"/>
      <c r="E27" s="354"/>
      <c r="F27" s="354"/>
      <c r="G27" s="354"/>
      <c r="H27" s="354"/>
      <c r="I27" s="116" t="s">
        <v>389</v>
      </c>
      <c r="J27" s="39" t="s">
        <v>1062</v>
      </c>
      <c r="K27" s="39" t="s">
        <v>1062</v>
      </c>
      <c r="L27" s="39"/>
      <c r="M27" s="39"/>
      <c r="N27" s="39"/>
      <c r="O27" s="39"/>
      <c r="P27" s="39"/>
      <c r="Q27" s="39"/>
      <c r="R27" s="39"/>
      <c r="S27" s="39"/>
      <c r="T27" s="39"/>
      <c r="U27" s="39"/>
      <c r="V27" s="39"/>
      <c r="W27" s="39"/>
      <c r="X27" s="39"/>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row>
    <row r="28" spans="1:80" ht="102.45" customHeight="1">
      <c r="A28" s="356"/>
      <c r="B28" s="356"/>
      <c r="C28" s="354"/>
      <c r="D28" s="354"/>
      <c r="E28" s="354"/>
      <c r="F28" s="354"/>
      <c r="G28" s="354"/>
      <c r="H28" s="354"/>
      <c r="I28" s="116" t="s">
        <v>390</v>
      </c>
      <c r="J28" s="39" t="s">
        <v>1062</v>
      </c>
      <c r="K28" s="39" t="s">
        <v>1062</v>
      </c>
      <c r="L28" s="39"/>
      <c r="M28" s="39"/>
      <c r="N28" s="39"/>
      <c r="O28" s="39"/>
      <c r="P28" s="39"/>
      <c r="Q28" s="39"/>
      <c r="R28" s="39"/>
      <c r="S28" s="39"/>
      <c r="T28" s="39"/>
      <c r="U28" s="39"/>
      <c r="V28" s="39"/>
      <c r="W28" s="39"/>
      <c r="X28" s="39"/>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row>
    <row r="29" spans="1:80" ht="122.55" customHeight="1">
      <c r="A29" s="356"/>
      <c r="B29" s="356"/>
      <c r="C29" s="354"/>
      <c r="D29" s="354"/>
      <c r="E29" s="354"/>
      <c r="F29" s="354"/>
      <c r="G29" s="354"/>
      <c r="H29" s="354"/>
      <c r="I29" s="116" t="s">
        <v>391</v>
      </c>
      <c r="J29" s="39" t="s">
        <v>1062</v>
      </c>
      <c r="K29" s="39" t="s">
        <v>1062</v>
      </c>
      <c r="L29" s="39"/>
      <c r="M29" s="39"/>
      <c r="N29" s="39"/>
      <c r="O29" s="39"/>
      <c r="P29" s="39"/>
      <c r="Q29" s="39"/>
      <c r="R29" s="39"/>
      <c r="S29" s="39"/>
      <c r="T29" s="39"/>
      <c r="U29" s="39"/>
      <c r="V29" s="39"/>
      <c r="W29" s="39"/>
      <c r="X29" s="39"/>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row>
    <row r="30" spans="1:80" ht="101.1" customHeight="1">
      <c r="A30" s="356"/>
      <c r="B30" s="356"/>
      <c r="C30" s="354"/>
      <c r="D30" s="354"/>
      <c r="E30" s="354"/>
      <c r="F30" s="354"/>
      <c r="G30" s="354"/>
      <c r="H30" s="354"/>
      <c r="I30" s="116" t="s">
        <v>389</v>
      </c>
      <c r="J30" s="39" t="s">
        <v>1062</v>
      </c>
      <c r="K30" s="39" t="s">
        <v>1062</v>
      </c>
      <c r="L30" s="39"/>
      <c r="M30" s="39"/>
      <c r="N30" s="39"/>
      <c r="O30" s="39"/>
      <c r="P30" s="39"/>
      <c r="Q30" s="39"/>
      <c r="R30" s="39"/>
      <c r="S30" s="39"/>
      <c r="T30" s="39"/>
      <c r="U30" s="39"/>
      <c r="V30" s="39"/>
      <c r="W30" s="39"/>
      <c r="X30" s="39"/>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row>
    <row r="31" spans="1:80" ht="102.45" customHeight="1">
      <c r="A31" s="356"/>
      <c r="B31" s="356"/>
      <c r="C31" s="354"/>
      <c r="D31" s="354"/>
      <c r="E31" s="354"/>
      <c r="F31" s="354"/>
      <c r="G31" s="354"/>
      <c r="H31" s="354"/>
      <c r="I31" s="116" t="s">
        <v>390</v>
      </c>
      <c r="J31" s="39" t="s">
        <v>1062</v>
      </c>
      <c r="K31" s="39" t="s">
        <v>1062</v>
      </c>
      <c r="L31" s="39"/>
      <c r="M31" s="39"/>
      <c r="N31" s="39"/>
      <c r="O31" s="39"/>
      <c r="P31" s="39"/>
      <c r="Q31" s="39"/>
      <c r="R31" s="39"/>
      <c r="S31" s="39"/>
      <c r="T31" s="39"/>
      <c r="U31" s="39"/>
      <c r="V31" s="39"/>
      <c r="W31" s="39"/>
      <c r="X31" s="39"/>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row>
    <row r="32" spans="1:80" ht="104.55" customHeight="1">
      <c r="A32" s="356"/>
      <c r="B32" s="356"/>
      <c r="C32" s="354"/>
      <c r="D32" s="354"/>
      <c r="E32" s="354"/>
      <c r="F32" s="354"/>
      <c r="G32" s="354"/>
      <c r="H32" s="354"/>
      <c r="I32" s="116" t="s">
        <v>392</v>
      </c>
      <c r="J32" s="39" t="s">
        <v>1062</v>
      </c>
      <c r="K32" s="39" t="s">
        <v>1062</v>
      </c>
      <c r="L32" s="39"/>
      <c r="M32" s="39"/>
      <c r="N32" s="39"/>
      <c r="O32" s="39"/>
      <c r="P32" s="39"/>
      <c r="Q32" s="39"/>
      <c r="R32" s="39"/>
      <c r="S32" s="39"/>
      <c r="T32" s="39"/>
      <c r="U32" s="39"/>
      <c r="V32" s="39"/>
      <c r="W32" s="39"/>
      <c r="X32" s="39"/>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row>
    <row r="33" spans="1:80" ht="90" customHeight="1">
      <c r="A33" s="355" t="s">
        <v>393</v>
      </c>
      <c r="B33" s="355"/>
      <c r="C33" s="355"/>
      <c r="D33" s="355"/>
      <c r="E33" s="355"/>
      <c r="F33" s="355"/>
      <c r="G33" s="355"/>
      <c r="H33" s="355"/>
      <c r="I33" s="355"/>
      <c r="J33" s="355"/>
      <c r="K33" s="355"/>
      <c r="L33" s="355"/>
      <c r="M33" s="355"/>
      <c r="N33" s="355"/>
      <c r="O33" s="355"/>
      <c r="P33" s="355"/>
      <c r="Q33" s="355"/>
      <c r="R33" s="355"/>
      <c r="S33" s="355"/>
      <c r="T33" s="355"/>
      <c r="U33" s="355"/>
      <c r="V33" s="355"/>
      <c r="W33" s="355"/>
      <c r="X33" s="123"/>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row>
    <row r="34" spans="1:80" ht="274.5" customHeight="1">
      <c r="A34" s="354" t="s">
        <v>320</v>
      </c>
      <c r="B34" s="354" t="s">
        <v>75</v>
      </c>
      <c r="C34" s="354" t="s">
        <v>69</v>
      </c>
      <c r="D34" s="354" t="s">
        <v>394</v>
      </c>
      <c r="E34" s="354" t="s">
        <v>395</v>
      </c>
      <c r="F34" s="354" t="s">
        <v>292</v>
      </c>
      <c r="G34" s="354" t="s">
        <v>62</v>
      </c>
      <c r="H34" s="354" t="s">
        <v>57</v>
      </c>
      <c r="I34" s="116" t="s">
        <v>396</v>
      </c>
      <c r="J34" s="148" t="s">
        <v>289</v>
      </c>
      <c r="K34" s="39" t="s">
        <v>289</v>
      </c>
      <c r="L34" s="39"/>
      <c r="M34" s="39"/>
      <c r="N34" s="39"/>
      <c r="O34" s="39"/>
      <c r="P34" s="39"/>
      <c r="Q34" s="39"/>
      <c r="R34" s="39"/>
      <c r="S34" s="39"/>
      <c r="T34" s="39"/>
      <c r="U34" s="39"/>
      <c r="V34" s="39"/>
      <c r="W34" s="39"/>
      <c r="X34" s="39"/>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row>
    <row r="35" spans="1:80" ht="113.1" customHeight="1">
      <c r="A35" s="354"/>
      <c r="B35" s="354"/>
      <c r="C35" s="354"/>
      <c r="D35" s="354"/>
      <c r="E35" s="354"/>
      <c r="F35" s="354"/>
      <c r="G35" s="354"/>
      <c r="H35" s="354"/>
      <c r="I35" s="116" t="s">
        <v>397</v>
      </c>
      <c r="J35" s="148" t="s">
        <v>289</v>
      </c>
      <c r="K35" s="39" t="s">
        <v>1063</v>
      </c>
      <c r="L35" s="39"/>
      <c r="M35" s="39"/>
      <c r="N35" s="39"/>
      <c r="O35" s="39"/>
      <c r="P35" s="39"/>
      <c r="Q35" s="39"/>
      <c r="R35" s="39"/>
      <c r="S35" s="39"/>
      <c r="T35" s="39"/>
      <c r="U35" s="39"/>
      <c r="V35" s="39"/>
      <c r="W35" s="39"/>
      <c r="X35" s="39"/>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row>
    <row r="36" spans="1:80" ht="144" customHeight="1">
      <c r="A36" s="354"/>
      <c r="B36" s="354"/>
      <c r="C36" s="354"/>
      <c r="D36" s="354"/>
      <c r="E36" s="354"/>
      <c r="F36" s="354"/>
      <c r="G36" s="354"/>
      <c r="H36" s="354"/>
      <c r="I36" s="116" t="s">
        <v>398</v>
      </c>
      <c r="J36" s="148" t="s">
        <v>289</v>
      </c>
      <c r="K36" s="39" t="s">
        <v>1064</v>
      </c>
      <c r="L36" s="39"/>
      <c r="M36" s="39"/>
      <c r="N36" s="39"/>
      <c r="O36" s="39"/>
      <c r="P36" s="39"/>
      <c r="Q36" s="39"/>
      <c r="R36" s="39"/>
      <c r="S36" s="39"/>
      <c r="T36" s="39"/>
      <c r="U36" s="39"/>
      <c r="V36" s="39"/>
      <c r="W36" s="39"/>
      <c r="X36" s="39"/>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row>
    <row r="37" spans="1:80" ht="119.55" customHeight="1">
      <c r="A37" s="354"/>
      <c r="B37" s="354"/>
      <c r="C37" s="354"/>
      <c r="D37" s="354"/>
      <c r="E37" s="354"/>
      <c r="F37" s="354"/>
      <c r="G37" s="354"/>
      <c r="H37" s="354"/>
      <c r="I37" s="116" t="s">
        <v>399</v>
      </c>
      <c r="J37" s="148" t="s">
        <v>1057</v>
      </c>
      <c r="K37" s="39" t="s">
        <v>1057</v>
      </c>
      <c r="L37" s="39"/>
      <c r="M37" s="39"/>
      <c r="N37" s="39"/>
      <c r="O37" s="39"/>
      <c r="P37" s="39"/>
      <c r="Q37" s="39"/>
      <c r="R37" s="39"/>
      <c r="S37" s="39"/>
      <c r="T37" s="39"/>
      <c r="U37" s="39"/>
      <c r="V37" s="39"/>
      <c r="W37" s="39"/>
      <c r="X37" s="39"/>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row>
    <row r="38" spans="1:80" ht="112.5" customHeight="1">
      <c r="A38" s="354"/>
      <c r="B38" s="354"/>
      <c r="C38" s="354"/>
      <c r="D38" s="354"/>
      <c r="E38" s="354"/>
      <c r="F38" s="354"/>
      <c r="G38" s="354"/>
      <c r="H38" s="354"/>
      <c r="I38" s="116" t="s">
        <v>400</v>
      </c>
      <c r="J38" s="148" t="s">
        <v>289</v>
      </c>
      <c r="K38" s="39" t="s">
        <v>1064</v>
      </c>
      <c r="L38" s="39"/>
      <c r="M38" s="39"/>
      <c r="N38" s="39"/>
      <c r="O38" s="39"/>
      <c r="P38" s="39"/>
      <c r="Q38" s="39"/>
      <c r="R38" s="39"/>
      <c r="S38" s="39"/>
      <c r="T38" s="39"/>
      <c r="U38" s="39"/>
      <c r="V38" s="39"/>
      <c r="W38" s="39"/>
      <c r="X38" s="39"/>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row>
    <row r="39" spans="1:80" ht="190.5" customHeight="1">
      <c r="A39" s="354"/>
      <c r="B39" s="354"/>
      <c r="C39" s="354"/>
      <c r="D39" s="354"/>
      <c r="E39" s="354"/>
      <c r="F39" s="354"/>
      <c r="G39" s="354"/>
      <c r="H39" s="354"/>
      <c r="I39" s="116" t="s">
        <v>401</v>
      </c>
      <c r="J39" s="148" t="s">
        <v>289</v>
      </c>
      <c r="K39" s="39" t="s">
        <v>1064</v>
      </c>
      <c r="L39" s="39"/>
      <c r="M39" s="39"/>
      <c r="N39" s="39"/>
      <c r="O39" s="39"/>
      <c r="P39" s="39"/>
      <c r="Q39" s="39"/>
      <c r="R39" s="39"/>
      <c r="S39" s="39"/>
      <c r="T39" s="39"/>
      <c r="U39" s="39"/>
      <c r="V39" s="39"/>
      <c r="W39" s="39"/>
      <c r="X39" s="39"/>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row>
    <row r="40" spans="1:80" ht="121.5" customHeight="1">
      <c r="A40" s="356" t="s">
        <v>71</v>
      </c>
      <c r="B40" s="356" t="s">
        <v>75</v>
      </c>
      <c r="C40" s="354" t="s">
        <v>69</v>
      </c>
      <c r="D40" s="354" t="s">
        <v>321</v>
      </c>
      <c r="E40" s="354" t="s">
        <v>395</v>
      </c>
      <c r="F40" s="354" t="s">
        <v>292</v>
      </c>
      <c r="G40" s="354" t="s">
        <v>61</v>
      </c>
      <c r="H40" s="354" t="s">
        <v>60</v>
      </c>
      <c r="I40" s="116" t="s">
        <v>402</v>
      </c>
      <c r="J40" s="148" t="s">
        <v>289</v>
      </c>
      <c r="K40" s="39" t="s">
        <v>1065</v>
      </c>
      <c r="L40" s="39"/>
      <c r="M40" s="39"/>
      <c r="N40" s="39"/>
      <c r="O40" s="39"/>
      <c r="P40" s="39"/>
      <c r="Q40" s="39"/>
      <c r="R40" s="39"/>
      <c r="S40" s="39"/>
      <c r="T40" s="39"/>
      <c r="U40" s="39"/>
      <c r="V40" s="39"/>
      <c r="W40" s="39"/>
      <c r="X40" s="39"/>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row>
    <row r="41" spans="1:80" ht="139.94999999999999" customHeight="1">
      <c r="A41" s="356"/>
      <c r="B41" s="356"/>
      <c r="C41" s="354"/>
      <c r="D41" s="354"/>
      <c r="E41" s="354"/>
      <c r="F41" s="354"/>
      <c r="G41" s="354"/>
      <c r="H41" s="354"/>
      <c r="I41" s="116" t="s">
        <v>403</v>
      </c>
      <c r="J41" s="148" t="s">
        <v>289</v>
      </c>
      <c r="K41" s="39" t="s">
        <v>1065</v>
      </c>
      <c r="L41" s="39"/>
      <c r="M41" s="39"/>
      <c r="N41" s="39"/>
      <c r="O41" s="39"/>
      <c r="P41" s="39"/>
      <c r="Q41" s="39"/>
      <c r="R41" s="39"/>
      <c r="S41" s="39"/>
      <c r="T41" s="39"/>
      <c r="U41" s="39"/>
      <c r="V41" s="39"/>
      <c r="W41" s="39"/>
      <c r="X41" s="39"/>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row>
    <row r="42" spans="1:80" ht="81.45" customHeight="1">
      <c r="A42" s="356"/>
      <c r="B42" s="356"/>
      <c r="C42" s="354"/>
      <c r="D42" s="354"/>
      <c r="E42" s="354"/>
      <c r="F42" s="354"/>
      <c r="G42" s="354"/>
      <c r="H42" s="354"/>
      <c r="I42" s="116" t="s">
        <v>404</v>
      </c>
      <c r="J42" s="148" t="s">
        <v>289</v>
      </c>
      <c r="K42" s="39" t="s">
        <v>1066</v>
      </c>
      <c r="L42" s="39"/>
      <c r="M42" s="39"/>
      <c r="N42" s="39"/>
      <c r="O42" s="39"/>
      <c r="P42" s="39"/>
      <c r="Q42" s="39"/>
      <c r="R42" s="39"/>
      <c r="S42" s="39"/>
      <c r="T42" s="39"/>
      <c r="U42" s="39"/>
      <c r="V42" s="39"/>
      <c r="W42" s="39"/>
      <c r="X42" s="39"/>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row>
    <row r="43" spans="1:80" ht="190.05" customHeight="1">
      <c r="A43" s="356"/>
      <c r="B43" s="356"/>
      <c r="C43" s="354"/>
      <c r="D43" s="354"/>
      <c r="E43" s="354"/>
      <c r="F43" s="354"/>
      <c r="G43" s="354"/>
      <c r="H43" s="354"/>
      <c r="I43" s="116" t="s">
        <v>405</v>
      </c>
      <c r="J43" s="148" t="s">
        <v>289</v>
      </c>
      <c r="K43" s="39" t="s">
        <v>1067</v>
      </c>
      <c r="L43" s="39"/>
      <c r="M43" s="39"/>
      <c r="N43" s="39"/>
      <c r="O43" s="39"/>
      <c r="P43" s="39"/>
      <c r="Q43" s="39"/>
      <c r="R43" s="39"/>
      <c r="S43" s="39"/>
      <c r="T43" s="39"/>
      <c r="U43" s="39"/>
      <c r="V43" s="39"/>
      <c r="W43" s="39"/>
      <c r="X43" s="39"/>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row>
    <row r="44" spans="1:80" ht="184.5" customHeight="1">
      <c r="A44" s="356"/>
      <c r="B44" s="356"/>
      <c r="C44" s="354"/>
      <c r="D44" s="354"/>
      <c r="E44" s="354"/>
      <c r="F44" s="354"/>
      <c r="G44" s="354"/>
      <c r="H44" s="354"/>
      <c r="I44" s="116" t="s">
        <v>406</v>
      </c>
      <c r="J44" s="148" t="s">
        <v>289</v>
      </c>
      <c r="K44" s="39" t="s">
        <v>1067</v>
      </c>
      <c r="L44" s="39"/>
      <c r="M44" s="39"/>
      <c r="N44" s="39"/>
      <c r="O44" s="39"/>
      <c r="P44" s="39"/>
      <c r="Q44" s="39"/>
      <c r="R44" s="39"/>
      <c r="S44" s="39"/>
      <c r="T44" s="39"/>
      <c r="U44" s="39"/>
      <c r="V44" s="39"/>
      <c r="W44" s="39"/>
      <c r="X44" s="39"/>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row>
    <row r="45" spans="1:80" ht="118.5" customHeight="1">
      <c r="A45" s="356"/>
      <c r="B45" s="356"/>
      <c r="C45" s="354"/>
      <c r="D45" s="354"/>
      <c r="E45" s="354"/>
      <c r="F45" s="354"/>
      <c r="G45" s="354"/>
      <c r="H45" s="354"/>
      <c r="I45" s="116" t="s">
        <v>407</v>
      </c>
      <c r="J45" s="148" t="s">
        <v>289</v>
      </c>
      <c r="K45" s="39" t="s">
        <v>1068</v>
      </c>
      <c r="L45" s="39"/>
      <c r="M45" s="39"/>
      <c r="N45" s="39"/>
      <c r="O45" s="39"/>
      <c r="P45" s="39"/>
      <c r="Q45" s="39"/>
      <c r="R45" s="39"/>
      <c r="S45" s="39"/>
      <c r="T45" s="39"/>
      <c r="U45" s="39"/>
      <c r="V45" s="39"/>
      <c r="W45" s="39"/>
      <c r="X45" s="39"/>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row>
    <row r="46" spans="1:80" ht="116.55" customHeight="1">
      <c r="A46" s="356" t="s">
        <v>71</v>
      </c>
      <c r="B46" s="356" t="s">
        <v>75</v>
      </c>
      <c r="C46" s="354" t="s">
        <v>69</v>
      </c>
      <c r="D46" s="354" t="s">
        <v>408</v>
      </c>
      <c r="E46" s="354" t="s">
        <v>395</v>
      </c>
      <c r="F46" s="354" t="s">
        <v>292</v>
      </c>
      <c r="G46" s="354" t="s">
        <v>61</v>
      </c>
      <c r="H46" s="354" t="s">
        <v>60</v>
      </c>
      <c r="I46" s="116" t="s">
        <v>409</v>
      </c>
      <c r="J46" s="148" t="s">
        <v>289</v>
      </c>
      <c r="K46" s="39" t="s">
        <v>289</v>
      </c>
      <c r="L46" s="39"/>
      <c r="M46" s="39"/>
      <c r="N46" s="39"/>
      <c r="O46" s="39"/>
      <c r="P46" s="39"/>
      <c r="Q46" s="39"/>
      <c r="R46" s="39"/>
      <c r="S46" s="39"/>
      <c r="T46" s="39"/>
      <c r="U46" s="39"/>
      <c r="V46" s="39"/>
      <c r="W46" s="39"/>
      <c r="X46" s="39"/>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row>
    <row r="47" spans="1:80" ht="214.5" customHeight="1">
      <c r="A47" s="356"/>
      <c r="B47" s="356"/>
      <c r="C47" s="354"/>
      <c r="D47" s="354"/>
      <c r="E47" s="354"/>
      <c r="F47" s="354"/>
      <c r="G47" s="354"/>
      <c r="H47" s="354"/>
      <c r="I47" s="116" t="s">
        <v>410</v>
      </c>
      <c r="J47" s="148" t="s">
        <v>1069</v>
      </c>
      <c r="K47" s="148" t="s">
        <v>410</v>
      </c>
      <c r="L47" s="39"/>
      <c r="M47" s="116"/>
      <c r="N47" s="39"/>
      <c r="O47" s="116"/>
      <c r="P47" s="116"/>
      <c r="Q47" s="116"/>
      <c r="R47" s="116"/>
      <c r="S47" s="116"/>
      <c r="T47" s="116"/>
      <c r="U47" s="116"/>
      <c r="V47" s="116"/>
      <c r="W47" s="116"/>
      <c r="X47" s="116"/>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row>
    <row r="48" spans="1:80" ht="51.15" customHeight="1">
      <c r="A48" s="357" t="s">
        <v>411</v>
      </c>
      <c r="B48" s="357"/>
      <c r="C48" s="357"/>
      <c r="D48" s="357"/>
      <c r="E48" s="357"/>
      <c r="F48" s="357"/>
      <c r="G48" s="357"/>
      <c r="H48" s="357"/>
      <c r="I48" s="357"/>
      <c r="J48" s="357"/>
      <c r="K48" s="357"/>
      <c r="L48" s="357"/>
      <c r="M48" s="357"/>
      <c r="N48" s="357"/>
      <c r="O48" s="357"/>
      <c r="P48" s="357"/>
      <c r="Q48" s="357"/>
      <c r="R48" s="357"/>
      <c r="S48" s="357"/>
      <c r="T48" s="357"/>
      <c r="U48" s="357"/>
      <c r="V48" s="357"/>
      <c r="W48" s="357"/>
      <c r="X48" s="124"/>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row>
    <row r="49" spans="1:80" ht="144" customHeight="1">
      <c r="A49" s="358" t="s">
        <v>320</v>
      </c>
      <c r="B49" s="354" t="s">
        <v>75</v>
      </c>
      <c r="C49" s="358" t="s">
        <v>69</v>
      </c>
      <c r="D49" s="358" t="s">
        <v>412</v>
      </c>
      <c r="E49" s="354" t="s">
        <v>395</v>
      </c>
      <c r="F49" s="354" t="s">
        <v>292</v>
      </c>
      <c r="G49" s="354" t="s">
        <v>65</v>
      </c>
      <c r="H49" s="354" t="s">
        <v>58</v>
      </c>
      <c r="I49" s="116" t="s">
        <v>413</v>
      </c>
      <c r="J49" s="148" t="s">
        <v>1070</v>
      </c>
      <c r="K49" s="43" t="s">
        <v>1071</v>
      </c>
      <c r="L49" s="43"/>
      <c r="M49" s="43"/>
      <c r="N49" s="43"/>
      <c r="O49" s="43"/>
      <c r="P49" s="43"/>
      <c r="Q49" s="43"/>
      <c r="R49" s="43"/>
      <c r="S49" s="43"/>
      <c r="T49" s="43"/>
      <c r="U49" s="43"/>
      <c r="V49" s="43"/>
      <c r="W49" s="43"/>
      <c r="X49" s="43"/>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row>
    <row r="50" spans="1:80" ht="122.55" customHeight="1">
      <c r="A50" s="358"/>
      <c r="B50" s="354"/>
      <c r="C50" s="358"/>
      <c r="D50" s="358"/>
      <c r="E50" s="354"/>
      <c r="F50" s="354"/>
      <c r="G50" s="354"/>
      <c r="H50" s="354"/>
      <c r="I50" s="116" t="s">
        <v>414</v>
      </c>
      <c r="J50" s="148" t="s">
        <v>289</v>
      </c>
      <c r="K50" s="39" t="s">
        <v>1072</v>
      </c>
      <c r="L50" s="39"/>
      <c r="M50" s="39"/>
      <c r="N50" s="39"/>
      <c r="O50" s="39"/>
      <c r="P50" s="39"/>
      <c r="Q50" s="39"/>
      <c r="R50" s="39"/>
      <c r="S50" s="39"/>
      <c r="T50" s="39"/>
      <c r="U50" s="39"/>
      <c r="V50" s="39"/>
      <c r="W50" s="39"/>
      <c r="X50" s="39"/>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row>
    <row r="51" spans="1:80" ht="87.45" customHeight="1">
      <c r="A51" s="358"/>
      <c r="B51" s="354"/>
      <c r="C51" s="358"/>
      <c r="D51" s="358"/>
      <c r="E51" s="354"/>
      <c r="F51" s="354"/>
      <c r="G51" s="354"/>
      <c r="H51" s="354"/>
      <c r="I51" s="116" t="s">
        <v>415</v>
      </c>
      <c r="J51" s="148" t="s">
        <v>289</v>
      </c>
      <c r="K51" s="39" t="s">
        <v>1073</v>
      </c>
      <c r="L51" s="39"/>
      <c r="M51" s="39"/>
      <c r="N51" s="39"/>
      <c r="O51" s="39"/>
      <c r="P51" s="39"/>
      <c r="Q51" s="39"/>
      <c r="R51" s="39"/>
      <c r="S51" s="39"/>
      <c r="T51" s="39"/>
      <c r="U51" s="39"/>
      <c r="V51" s="39"/>
      <c r="W51" s="39"/>
      <c r="X51" s="39"/>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row>
    <row r="52" spans="1:80" ht="89.1" customHeight="1">
      <c r="A52" s="358"/>
      <c r="B52" s="354"/>
      <c r="C52" s="358"/>
      <c r="D52" s="358"/>
      <c r="E52" s="354"/>
      <c r="F52" s="354"/>
      <c r="G52" s="354"/>
      <c r="H52" s="354"/>
      <c r="I52" s="116" t="s">
        <v>416</v>
      </c>
      <c r="J52" s="148" t="s">
        <v>289</v>
      </c>
      <c r="K52" s="39" t="s">
        <v>1073</v>
      </c>
      <c r="L52" s="39"/>
      <c r="M52" s="39"/>
      <c r="N52" s="39"/>
      <c r="O52" s="39"/>
      <c r="P52" s="39"/>
      <c r="Q52" s="39"/>
      <c r="R52" s="39"/>
      <c r="S52" s="39"/>
      <c r="T52" s="39"/>
      <c r="U52" s="39"/>
      <c r="V52" s="39"/>
      <c r="W52" s="39"/>
      <c r="X52" s="39"/>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row>
    <row r="53" spans="1:80" ht="89.1" customHeight="1">
      <c r="A53" s="358"/>
      <c r="B53" s="354"/>
      <c r="C53" s="358"/>
      <c r="D53" s="358"/>
      <c r="E53" s="354"/>
      <c r="F53" s="354"/>
      <c r="G53" s="354"/>
      <c r="H53" s="354"/>
      <c r="I53" s="116" t="s">
        <v>417</v>
      </c>
      <c r="J53" s="148" t="s">
        <v>289</v>
      </c>
      <c r="K53" s="39" t="s">
        <v>1073</v>
      </c>
      <c r="L53" s="39"/>
      <c r="M53" s="39"/>
      <c r="N53" s="39"/>
      <c r="O53" s="39"/>
      <c r="P53" s="39"/>
      <c r="Q53" s="39"/>
      <c r="R53" s="39"/>
      <c r="S53" s="39"/>
      <c r="T53" s="39"/>
      <c r="U53" s="39"/>
      <c r="V53" s="39"/>
      <c r="W53" s="39"/>
      <c r="X53" s="39"/>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row>
    <row r="54" spans="1:80" ht="91.5" customHeight="1">
      <c r="A54" s="358"/>
      <c r="B54" s="354"/>
      <c r="C54" s="358"/>
      <c r="D54" s="358"/>
      <c r="E54" s="354"/>
      <c r="F54" s="354"/>
      <c r="G54" s="354"/>
      <c r="H54" s="354"/>
      <c r="I54" s="117" t="s">
        <v>418</v>
      </c>
      <c r="J54" s="148" t="s">
        <v>1074</v>
      </c>
      <c r="K54" s="148" t="s">
        <v>1074</v>
      </c>
      <c r="L54" s="116"/>
      <c r="M54" s="116"/>
      <c r="N54" s="116"/>
      <c r="O54" s="116"/>
      <c r="P54" s="116"/>
      <c r="Q54" s="116"/>
      <c r="R54" s="116"/>
      <c r="S54" s="116"/>
      <c r="T54" s="116"/>
      <c r="U54" s="116"/>
      <c r="V54" s="116"/>
      <c r="W54" s="116"/>
      <c r="X54" s="116"/>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row>
    <row r="55" spans="1:80" ht="42.75" customHeight="1">
      <c r="A55" s="359" t="s">
        <v>419</v>
      </c>
      <c r="B55" s="359"/>
      <c r="C55" s="359"/>
      <c r="D55" s="359"/>
      <c r="E55" s="359"/>
      <c r="F55" s="359"/>
      <c r="G55" s="359"/>
      <c r="H55" s="359"/>
      <c r="I55" s="359"/>
      <c r="J55" s="359"/>
      <c r="K55" s="359"/>
      <c r="L55" s="359"/>
      <c r="M55" s="359"/>
      <c r="N55" s="359"/>
      <c r="O55" s="359"/>
      <c r="P55" s="359"/>
      <c r="Q55" s="359"/>
      <c r="R55" s="359"/>
      <c r="S55" s="359"/>
      <c r="T55" s="359"/>
      <c r="U55" s="359"/>
      <c r="V55" s="359"/>
      <c r="W55" s="359"/>
      <c r="X55" s="125"/>
    </row>
    <row r="56" spans="1:80" ht="96.45" customHeight="1">
      <c r="A56" s="354" t="s">
        <v>320</v>
      </c>
      <c r="B56" s="354" t="s">
        <v>75</v>
      </c>
      <c r="C56" s="354" t="s">
        <v>69</v>
      </c>
      <c r="D56" s="354" t="s">
        <v>420</v>
      </c>
      <c r="E56" s="354" t="s">
        <v>421</v>
      </c>
      <c r="F56" s="354" t="s">
        <v>292</v>
      </c>
      <c r="G56" s="354" t="s">
        <v>65</v>
      </c>
      <c r="H56" s="354" t="s">
        <v>58</v>
      </c>
      <c r="I56" s="116" t="s">
        <v>422</v>
      </c>
      <c r="J56" s="148" t="s">
        <v>1074</v>
      </c>
      <c r="K56" s="39" t="s">
        <v>1065</v>
      </c>
      <c r="L56" s="39"/>
      <c r="M56" s="39"/>
      <c r="N56" s="39"/>
      <c r="O56" s="39"/>
      <c r="P56" s="39"/>
      <c r="Q56" s="39"/>
      <c r="R56" s="39"/>
      <c r="S56" s="39"/>
      <c r="T56" s="39"/>
      <c r="U56" s="39"/>
      <c r="V56" s="39"/>
      <c r="W56" s="39"/>
      <c r="X56" s="39"/>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row>
    <row r="57" spans="1:80" ht="118.05" customHeight="1">
      <c r="A57" s="354"/>
      <c r="B57" s="354"/>
      <c r="C57" s="354"/>
      <c r="D57" s="354"/>
      <c r="E57" s="354"/>
      <c r="F57" s="354"/>
      <c r="G57" s="354"/>
      <c r="H57" s="354"/>
      <c r="I57" s="116" t="s">
        <v>423</v>
      </c>
      <c r="J57" s="148" t="s">
        <v>289</v>
      </c>
      <c r="K57" s="39" t="s">
        <v>289</v>
      </c>
      <c r="L57" s="39"/>
      <c r="M57" s="39"/>
      <c r="N57" s="39"/>
      <c r="O57" s="39"/>
      <c r="P57" s="39"/>
      <c r="Q57" s="39"/>
      <c r="R57" s="39"/>
      <c r="S57" s="39"/>
      <c r="T57" s="39"/>
      <c r="U57" s="39"/>
      <c r="V57" s="39"/>
      <c r="W57" s="39"/>
      <c r="X57" s="39"/>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row>
    <row r="58" spans="1:80" ht="66.45" customHeight="1">
      <c r="A58" s="354"/>
      <c r="B58" s="354"/>
      <c r="C58" s="354"/>
      <c r="D58" s="354"/>
      <c r="E58" s="354"/>
      <c r="F58" s="354"/>
      <c r="G58" s="354"/>
      <c r="H58" s="354"/>
      <c r="I58" s="116" t="s">
        <v>424</v>
      </c>
      <c r="J58" s="148" t="s">
        <v>289</v>
      </c>
      <c r="K58" s="39" t="s">
        <v>1065</v>
      </c>
      <c r="L58" s="39"/>
      <c r="M58" s="39"/>
      <c r="N58" s="39"/>
      <c r="O58" s="39"/>
      <c r="P58" s="39"/>
      <c r="Q58" s="39"/>
      <c r="R58" s="39"/>
      <c r="S58" s="39"/>
      <c r="T58" s="39"/>
      <c r="U58" s="39"/>
      <c r="V58" s="39"/>
      <c r="W58" s="39"/>
      <c r="X58" s="39"/>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row>
    <row r="59" spans="1:80" ht="141.44999999999999" customHeight="1">
      <c r="A59" s="354"/>
      <c r="B59" s="354"/>
      <c r="C59" s="354"/>
      <c r="D59" s="354"/>
      <c r="E59" s="354"/>
      <c r="F59" s="354"/>
      <c r="G59" s="354"/>
      <c r="H59" s="354"/>
      <c r="I59" s="116" t="s">
        <v>425</v>
      </c>
      <c r="J59" s="148" t="s">
        <v>289</v>
      </c>
      <c r="K59" s="43" t="s">
        <v>1075</v>
      </c>
      <c r="L59" s="43"/>
      <c r="M59" s="43"/>
      <c r="N59" s="43"/>
      <c r="O59" s="43"/>
      <c r="P59" s="43"/>
      <c r="Q59" s="43"/>
      <c r="R59" s="43"/>
      <c r="S59" s="43"/>
      <c r="T59" s="43"/>
      <c r="U59" s="43"/>
      <c r="V59" s="43"/>
      <c r="W59" s="43"/>
      <c r="X59" s="43"/>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row>
    <row r="60" spans="1:80" ht="133.94999999999999" customHeight="1">
      <c r="A60" s="354"/>
      <c r="B60" s="354"/>
      <c r="C60" s="354"/>
      <c r="D60" s="354"/>
      <c r="E60" s="354"/>
      <c r="F60" s="354"/>
      <c r="G60" s="354"/>
      <c r="H60" s="354"/>
      <c r="I60" s="116" t="s">
        <v>426</v>
      </c>
      <c r="J60" s="148" t="s">
        <v>289</v>
      </c>
      <c r="K60" s="43" t="s">
        <v>1075</v>
      </c>
      <c r="L60" s="43"/>
      <c r="M60" s="43"/>
      <c r="N60" s="43"/>
      <c r="O60" s="43"/>
      <c r="P60" s="43"/>
      <c r="Q60" s="43"/>
      <c r="R60" s="43"/>
      <c r="S60" s="43"/>
      <c r="T60" s="43"/>
      <c r="U60" s="43"/>
      <c r="V60" s="43"/>
      <c r="W60" s="43"/>
      <c r="X60" s="43"/>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row>
    <row r="61" spans="1:80" ht="40.200000000000003" customHeight="1">
      <c r="A61" s="359" t="s">
        <v>427</v>
      </c>
      <c r="B61" s="359"/>
      <c r="C61" s="359"/>
      <c r="D61" s="359"/>
      <c r="E61" s="359"/>
      <c r="F61" s="359"/>
      <c r="G61" s="359"/>
      <c r="H61" s="359"/>
      <c r="I61" s="359"/>
      <c r="J61" s="359"/>
      <c r="K61" s="359"/>
      <c r="L61" s="359"/>
      <c r="M61" s="359"/>
      <c r="N61" s="359"/>
      <c r="O61" s="359"/>
      <c r="P61" s="359"/>
      <c r="Q61" s="359"/>
      <c r="R61" s="359"/>
      <c r="S61" s="359"/>
      <c r="T61" s="359"/>
      <c r="U61" s="359"/>
      <c r="V61" s="359"/>
      <c r="W61" s="359"/>
      <c r="X61" s="125"/>
    </row>
    <row r="62" spans="1:80" ht="214.05" customHeight="1">
      <c r="A62" s="126" t="s">
        <v>71</v>
      </c>
      <c r="B62" s="126" t="s">
        <v>75</v>
      </c>
      <c r="C62" s="116" t="s">
        <v>69</v>
      </c>
      <c r="D62" s="116" t="s">
        <v>428</v>
      </c>
      <c r="E62" s="116" t="s">
        <v>429</v>
      </c>
      <c r="F62" s="116" t="s">
        <v>292</v>
      </c>
      <c r="G62" s="116" t="s">
        <v>61</v>
      </c>
      <c r="H62" s="116" t="s">
        <v>60</v>
      </c>
      <c r="I62" s="116" t="s">
        <v>430</v>
      </c>
      <c r="J62" s="148" t="s">
        <v>1076</v>
      </c>
      <c r="K62" s="148" t="s">
        <v>1076</v>
      </c>
      <c r="L62" s="116"/>
      <c r="M62" s="116"/>
      <c r="N62" s="116"/>
      <c r="O62" s="116"/>
      <c r="P62" s="116"/>
      <c r="Q62" s="116"/>
      <c r="R62" s="116"/>
      <c r="S62" s="116"/>
      <c r="T62" s="116"/>
      <c r="U62" s="116"/>
      <c r="V62" s="116"/>
      <c r="W62" s="116"/>
      <c r="X62" s="116"/>
    </row>
    <row r="63" spans="1:80" ht="49.2" customHeight="1">
      <c r="A63" s="359" t="s">
        <v>431</v>
      </c>
      <c r="B63" s="359"/>
      <c r="C63" s="359"/>
      <c r="D63" s="359"/>
      <c r="E63" s="359"/>
      <c r="F63" s="359"/>
      <c r="G63" s="359"/>
      <c r="H63" s="359"/>
      <c r="I63" s="359"/>
      <c r="J63" s="359"/>
      <c r="K63" s="359"/>
      <c r="L63" s="359"/>
      <c r="M63" s="359"/>
      <c r="N63" s="359"/>
      <c r="O63" s="359"/>
      <c r="P63" s="359"/>
      <c r="Q63" s="359"/>
      <c r="R63" s="359"/>
      <c r="S63" s="359"/>
      <c r="T63" s="359"/>
      <c r="U63" s="359"/>
      <c r="V63" s="359"/>
      <c r="W63" s="359"/>
      <c r="X63" s="125"/>
    </row>
    <row r="64" spans="1:80" ht="65.55" customHeight="1">
      <c r="A64" s="354" t="s">
        <v>73</v>
      </c>
      <c r="B64" s="354" t="s">
        <v>324</v>
      </c>
      <c r="C64" s="354" t="s">
        <v>69</v>
      </c>
      <c r="D64" s="354" t="s">
        <v>432</v>
      </c>
      <c r="E64" s="354" t="s">
        <v>433</v>
      </c>
      <c r="F64" s="354" t="s">
        <v>292</v>
      </c>
      <c r="G64" s="354" t="s">
        <v>62</v>
      </c>
      <c r="H64" s="354" t="s">
        <v>57</v>
      </c>
      <c r="I64" s="116" t="s">
        <v>434</v>
      </c>
      <c r="J64" s="148" t="s">
        <v>289</v>
      </c>
      <c r="K64" s="39" t="s">
        <v>289</v>
      </c>
      <c r="L64" s="39"/>
      <c r="M64" s="39"/>
      <c r="N64" s="120"/>
      <c r="O64" s="120"/>
      <c r="P64" s="120"/>
      <c r="Q64" s="120"/>
      <c r="R64" s="120"/>
      <c r="S64" s="120"/>
      <c r="T64" s="120"/>
      <c r="U64" s="120"/>
      <c r="V64" s="120"/>
      <c r="W64" s="120"/>
      <c r="X64" s="120"/>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row>
    <row r="65" spans="1:80" ht="67.95" customHeight="1">
      <c r="A65" s="354"/>
      <c r="B65" s="354"/>
      <c r="C65" s="354"/>
      <c r="D65" s="354"/>
      <c r="E65" s="354"/>
      <c r="F65" s="354"/>
      <c r="G65" s="354"/>
      <c r="H65" s="354"/>
      <c r="I65" s="116" t="s">
        <v>435</v>
      </c>
      <c r="J65" s="148" t="s">
        <v>1077</v>
      </c>
      <c r="K65" s="148" t="s">
        <v>1077</v>
      </c>
      <c r="L65" s="116"/>
      <c r="M65" s="116"/>
      <c r="N65" s="116"/>
      <c r="O65" s="116"/>
      <c r="P65" s="116"/>
      <c r="Q65" s="116"/>
      <c r="R65" s="116"/>
      <c r="S65" s="116"/>
      <c r="T65" s="116"/>
      <c r="U65" s="116"/>
      <c r="V65" s="116"/>
      <c r="W65" s="116"/>
      <c r="X65" s="116"/>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row>
    <row r="66" spans="1:80" ht="109.95" customHeight="1">
      <c r="A66" s="354"/>
      <c r="B66" s="354"/>
      <c r="C66" s="354"/>
      <c r="D66" s="354"/>
      <c r="E66" s="354"/>
      <c r="F66" s="354"/>
      <c r="G66" s="354"/>
      <c r="H66" s="354"/>
      <c r="I66" s="116" t="s">
        <v>436</v>
      </c>
      <c r="J66" s="148" t="s">
        <v>1078</v>
      </c>
      <c r="K66" s="148" t="s">
        <v>1078</v>
      </c>
      <c r="L66" s="116"/>
      <c r="M66" s="116"/>
      <c r="N66" s="116"/>
      <c r="O66" s="116"/>
      <c r="P66" s="116"/>
      <c r="Q66" s="116"/>
      <c r="R66" s="116"/>
      <c r="S66" s="116"/>
      <c r="T66" s="116"/>
      <c r="U66" s="116"/>
      <c r="V66" s="116"/>
      <c r="W66" s="116"/>
      <c r="X66" s="116"/>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row>
    <row r="67" spans="1:80" ht="95.1" customHeight="1">
      <c r="A67" s="354"/>
      <c r="B67" s="354"/>
      <c r="C67" s="354"/>
      <c r="D67" s="354"/>
      <c r="E67" s="354"/>
      <c r="F67" s="354"/>
      <c r="G67" s="354"/>
      <c r="H67" s="354"/>
      <c r="I67" s="116" t="s">
        <v>437</v>
      </c>
      <c r="J67" s="148" t="s">
        <v>1074</v>
      </c>
      <c r="K67" s="148" t="s">
        <v>1074</v>
      </c>
      <c r="L67" s="116"/>
      <c r="M67" s="116"/>
      <c r="N67" s="116"/>
      <c r="O67" s="116"/>
      <c r="P67" s="116"/>
      <c r="Q67" s="116"/>
      <c r="R67" s="116"/>
      <c r="S67" s="116"/>
      <c r="T67" s="116"/>
      <c r="U67" s="116"/>
      <c r="V67" s="116"/>
      <c r="W67" s="116"/>
      <c r="X67" s="116"/>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row>
    <row r="68" spans="1:80" ht="167.55" customHeight="1">
      <c r="A68" s="354"/>
      <c r="B68" s="354"/>
      <c r="C68" s="354"/>
      <c r="D68" s="354"/>
      <c r="E68" s="354"/>
      <c r="F68" s="354"/>
      <c r="G68" s="354"/>
      <c r="H68" s="354"/>
      <c r="I68" s="116" t="s">
        <v>438</v>
      </c>
      <c r="J68" s="148" t="s">
        <v>1079</v>
      </c>
      <c r="K68" s="148" t="s">
        <v>1079</v>
      </c>
      <c r="L68" s="116"/>
      <c r="M68" s="116"/>
      <c r="N68" s="116"/>
      <c r="O68" s="116"/>
      <c r="P68" s="116"/>
      <c r="Q68" s="116"/>
      <c r="R68" s="116"/>
      <c r="S68" s="116"/>
      <c r="T68" s="116"/>
      <c r="U68" s="116"/>
      <c r="V68" s="116"/>
      <c r="W68" s="116"/>
      <c r="X68" s="116"/>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row>
    <row r="69" spans="1:80" ht="54" customHeight="1">
      <c r="A69" s="355" t="s">
        <v>333</v>
      </c>
      <c r="B69" s="355"/>
      <c r="C69" s="355"/>
      <c r="D69" s="355"/>
      <c r="E69" s="355"/>
      <c r="F69" s="355"/>
      <c r="G69" s="355"/>
      <c r="H69" s="355"/>
      <c r="I69" s="355"/>
      <c r="J69" s="355"/>
      <c r="K69" s="355"/>
      <c r="L69" s="355"/>
      <c r="M69" s="355"/>
      <c r="N69" s="355"/>
      <c r="O69" s="355"/>
      <c r="P69" s="355"/>
      <c r="Q69" s="355"/>
      <c r="R69" s="355"/>
      <c r="S69" s="355"/>
      <c r="T69" s="355"/>
      <c r="U69" s="355"/>
      <c r="V69" s="355"/>
      <c r="W69" s="355"/>
      <c r="X69" s="123"/>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row>
    <row r="70" spans="1:80" ht="275.10000000000002" customHeight="1">
      <c r="A70" s="354" t="s">
        <v>73</v>
      </c>
      <c r="B70" s="354" t="s">
        <v>324</v>
      </c>
      <c r="C70" s="354" t="s">
        <v>69</v>
      </c>
      <c r="D70" s="354" t="s">
        <v>439</v>
      </c>
      <c r="E70" s="354" t="s">
        <v>440</v>
      </c>
      <c r="F70" s="354" t="s">
        <v>292</v>
      </c>
      <c r="G70" s="354" t="s">
        <v>62</v>
      </c>
      <c r="H70" s="354" t="s">
        <v>57</v>
      </c>
      <c r="I70" s="116" t="s">
        <v>441</v>
      </c>
      <c r="J70" s="148" t="s">
        <v>442</v>
      </c>
      <c r="K70" s="39" t="s">
        <v>1080</v>
      </c>
      <c r="L70" s="39"/>
      <c r="M70" s="39"/>
      <c r="N70" s="120"/>
      <c r="O70" s="120"/>
      <c r="P70" s="120"/>
      <c r="Q70" s="120"/>
      <c r="R70" s="120"/>
      <c r="S70" s="120"/>
      <c r="T70" s="120"/>
      <c r="U70" s="120"/>
      <c r="V70" s="120"/>
      <c r="W70" s="120"/>
      <c r="X70" s="120"/>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row>
    <row r="71" spans="1:80" ht="67.5" customHeight="1">
      <c r="A71" s="354"/>
      <c r="B71" s="354"/>
      <c r="C71" s="354"/>
      <c r="D71" s="354"/>
      <c r="E71" s="354"/>
      <c r="F71" s="354"/>
      <c r="G71" s="354"/>
      <c r="H71" s="354"/>
      <c r="I71" s="116" t="s">
        <v>443</v>
      </c>
      <c r="J71" s="148" t="s">
        <v>444</v>
      </c>
      <c r="K71" s="39" t="s">
        <v>1080</v>
      </c>
      <c r="L71" s="39"/>
      <c r="M71" s="39"/>
      <c r="N71" s="120"/>
      <c r="O71" s="120"/>
      <c r="P71" s="120"/>
      <c r="Q71" s="120"/>
      <c r="R71" s="120"/>
      <c r="S71" s="120"/>
      <c r="T71" s="120"/>
      <c r="U71" s="120"/>
      <c r="V71" s="120"/>
      <c r="W71" s="120"/>
      <c r="X71" s="120"/>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row>
    <row r="72" spans="1:80" ht="83.1" customHeight="1">
      <c r="A72" s="354"/>
      <c r="B72" s="354"/>
      <c r="C72" s="354"/>
      <c r="D72" s="354"/>
      <c r="E72" s="354"/>
      <c r="F72" s="354"/>
      <c r="G72" s="354"/>
      <c r="H72" s="354"/>
      <c r="I72" s="116" t="s">
        <v>445</v>
      </c>
      <c r="J72" s="149" t="s">
        <v>446</v>
      </c>
      <c r="K72" s="127" t="s">
        <v>446</v>
      </c>
      <c r="L72" s="127"/>
      <c r="M72" s="127"/>
      <c r="N72" s="128"/>
      <c r="O72" s="128"/>
      <c r="P72" s="128"/>
      <c r="Q72" s="128"/>
      <c r="R72" s="128"/>
      <c r="S72" s="128"/>
      <c r="T72" s="128"/>
      <c r="U72" s="128"/>
      <c r="V72" s="128"/>
      <c r="W72" s="128"/>
      <c r="X72" s="128"/>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row>
    <row r="73" spans="1:80" ht="115.2" customHeight="1">
      <c r="A73" s="354"/>
      <c r="B73" s="354"/>
      <c r="C73" s="354"/>
      <c r="D73" s="354"/>
      <c r="E73" s="354"/>
      <c r="F73" s="354"/>
      <c r="G73" s="354"/>
      <c r="H73" s="354"/>
      <c r="I73" s="116" t="s">
        <v>447</v>
      </c>
      <c r="J73" s="148" t="s">
        <v>289</v>
      </c>
      <c r="K73" s="39" t="s">
        <v>1080</v>
      </c>
      <c r="L73" s="39"/>
      <c r="M73" s="39"/>
      <c r="N73" s="120"/>
      <c r="O73" s="120"/>
      <c r="P73" s="120"/>
      <c r="Q73" s="120"/>
      <c r="R73" s="120"/>
      <c r="S73" s="120"/>
      <c r="T73" s="120"/>
      <c r="U73" s="120"/>
      <c r="V73" s="120"/>
      <c r="W73" s="120"/>
      <c r="X73" s="120"/>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row>
    <row r="74" spans="1:80" ht="121.2" customHeight="1">
      <c r="A74" s="354"/>
      <c r="B74" s="354"/>
      <c r="C74" s="354"/>
      <c r="D74" s="354"/>
      <c r="E74" s="354"/>
      <c r="F74" s="354"/>
      <c r="G74" s="354"/>
      <c r="H74" s="354"/>
      <c r="I74" s="117" t="s">
        <v>546</v>
      </c>
      <c r="J74" s="117" t="s">
        <v>289</v>
      </c>
      <c r="K74" s="118" t="s">
        <v>1057</v>
      </c>
      <c r="L74" s="118"/>
      <c r="M74" s="118"/>
      <c r="N74" s="118"/>
      <c r="O74" s="118"/>
      <c r="P74" s="118"/>
      <c r="Q74" s="118"/>
      <c r="R74" s="118"/>
      <c r="S74" s="118"/>
      <c r="T74" s="118"/>
      <c r="U74" s="118"/>
      <c r="V74" s="118"/>
      <c r="W74" s="118"/>
      <c r="X74" s="118"/>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row>
    <row r="75" spans="1:80" ht="107.55" customHeight="1">
      <c r="A75" s="354"/>
      <c r="B75" s="354"/>
      <c r="C75" s="354"/>
      <c r="D75" s="354"/>
      <c r="E75" s="354"/>
      <c r="F75" s="354"/>
      <c r="G75" s="354"/>
      <c r="H75" s="354"/>
      <c r="I75" s="117" t="s">
        <v>547</v>
      </c>
      <c r="J75" s="117" t="s">
        <v>289</v>
      </c>
      <c r="K75" s="118" t="s">
        <v>1057</v>
      </c>
      <c r="L75" s="118"/>
      <c r="M75" s="118"/>
      <c r="N75" s="119"/>
      <c r="O75" s="119"/>
      <c r="P75" s="119"/>
      <c r="Q75" s="119"/>
      <c r="R75" s="119"/>
      <c r="S75" s="119"/>
      <c r="T75" s="119"/>
      <c r="U75" s="119"/>
      <c r="V75" s="119"/>
      <c r="W75" s="119"/>
      <c r="X75" s="119"/>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row>
    <row r="76" spans="1:80" ht="97.2" customHeight="1">
      <c r="A76" s="354"/>
      <c r="B76" s="354"/>
      <c r="C76" s="354"/>
      <c r="D76" s="354"/>
      <c r="E76" s="354"/>
      <c r="F76" s="354"/>
      <c r="G76" s="354"/>
      <c r="H76" s="354"/>
      <c r="I76" s="116" t="s">
        <v>448</v>
      </c>
      <c r="J76" s="148" t="s">
        <v>289</v>
      </c>
      <c r="K76" s="39" t="s">
        <v>1081</v>
      </c>
      <c r="L76" s="39"/>
      <c r="M76" s="39"/>
      <c r="N76" s="120"/>
      <c r="O76" s="120"/>
      <c r="P76" s="120"/>
      <c r="Q76" s="120"/>
      <c r="R76" s="120"/>
      <c r="S76" s="120"/>
      <c r="T76" s="120"/>
      <c r="U76" s="120"/>
      <c r="V76" s="120"/>
      <c r="W76" s="120"/>
      <c r="X76" s="120"/>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row>
    <row r="77" spans="1:80" ht="41.1" customHeight="1">
      <c r="A77" s="360" t="s">
        <v>449</v>
      </c>
      <c r="B77" s="360"/>
      <c r="C77" s="360"/>
      <c r="D77" s="360"/>
      <c r="E77" s="360"/>
      <c r="F77" s="360"/>
      <c r="G77" s="360"/>
      <c r="H77" s="360"/>
      <c r="I77" s="360"/>
      <c r="J77" s="360"/>
      <c r="K77" s="360"/>
      <c r="L77" s="360"/>
      <c r="M77" s="360"/>
      <c r="N77" s="360"/>
      <c r="O77" s="360"/>
      <c r="P77" s="360"/>
      <c r="Q77" s="360"/>
      <c r="R77" s="360"/>
      <c r="S77" s="360"/>
      <c r="T77" s="360"/>
      <c r="U77" s="360"/>
      <c r="V77" s="360"/>
      <c r="W77" s="360"/>
      <c r="X77" s="129"/>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row>
    <row r="78" spans="1:80" ht="271.2" customHeight="1">
      <c r="A78" s="354" t="s">
        <v>320</v>
      </c>
      <c r="B78" s="354" t="s">
        <v>72</v>
      </c>
      <c r="C78" s="354" t="s">
        <v>69</v>
      </c>
      <c r="D78" s="354" t="s">
        <v>450</v>
      </c>
      <c r="E78" s="354" t="s">
        <v>451</v>
      </c>
      <c r="F78" s="354" t="s">
        <v>292</v>
      </c>
      <c r="G78" s="354" t="s">
        <v>62</v>
      </c>
      <c r="H78" s="354" t="s">
        <v>57</v>
      </c>
      <c r="I78" s="116" t="s">
        <v>452</v>
      </c>
      <c r="J78" s="39" t="s">
        <v>1082</v>
      </c>
      <c r="K78" s="120" t="s">
        <v>1083</v>
      </c>
      <c r="L78" s="120"/>
      <c r="M78" s="120"/>
      <c r="N78" s="120"/>
      <c r="O78" s="120"/>
      <c r="P78" s="120"/>
      <c r="Q78" s="120"/>
      <c r="R78" s="120"/>
      <c r="S78" s="120"/>
      <c r="T78" s="120"/>
      <c r="U78" s="120"/>
      <c r="V78" s="120"/>
      <c r="W78" s="120"/>
      <c r="X78" s="120"/>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row>
    <row r="79" spans="1:80" ht="89.55" customHeight="1">
      <c r="A79" s="354"/>
      <c r="B79" s="354"/>
      <c r="C79" s="354"/>
      <c r="D79" s="354"/>
      <c r="E79" s="354"/>
      <c r="F79" s="354"/>
      <c r="G79" s="354"/>
      <c r="H79" s="354"/>
      <c r="I79" s="116" t="s">
        <v>453</v>
      </c>
      <c r="J79" s="127" t="s">
        <v>1084</v>
      </c>
      <c r="K79" s="127" t="s">
        <v>1084</v>
      </c>
      <c r="L79" s="127"/>
      <c r="M79" s="127"/>
      <c r="N79" s="127"/>
      <c r="O79" s="127"/>
      <c r="P79" s="127"/>
      <c r="Q79" s="127"/>
      <c r="R79" s="127"/>
      <c r="S79" s="127"/>
      <c r="T79" s="127"/>
      <c r="U79" s="127"/>
      <c r="V79" s="127"/>
      <c r="W79" s="127"/>
      <c r="X79" s="127"/>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row>
    <row r="80" spans="1:80" ht="88.05" customHeight="1">
      <c r="A80" s="354"/>
      <c r="B80" s="354"/>
      <c r="C80" s="354"/>
      <c r="D80" s="354"/>
      <c r="E80" s="354"/>
      <c r="F80" s="354"/>
      <c r="G80" s="354"/>
      <c r="H80" s="354"/>
      <c r="I80" s="116" t="s">
        <v>454</v>
      </c>
      <c r="J80" s="127" t="s">
        <v>1084</v>
      </c>
      <c r="K80" s="127">
        <v>1200</v>
      </c>
      <c r="L80" s="127"/>
      <c r="M80" s="127"/>
      <c r="N80" s="127"/>
      <c r="O80" s="127"/>
      <c r="P80" s="127"/>
      <c r="Q80" s="127"/>
      <c r="R80" s="127"/>
      <c r="S80" s="127"/>
      <c r="T80" s="127"/>
      <c r="U80" s="127"/>
      <c r="V80" s="127"/>
      <c r="W80" s="127"/>
      <c r="X80" s="127"/>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row>
    <row r="81" spans="1:80" ht="91.95" customHeight="1">
      <c r="A81" s="354"/>
      <c r="B81" s="354"/>
      <c r="C81" s="354"/>
      <c r="D81" s="354"/>
      <c r="E81" s="354"/>
      <c r="F81" s="354"/>
      <c r="G81" s="354"/>
      <c r="H81" s="354"/>
      <c r="I81" s="116" t="s">
        <v>455</v>
      </c>
      <c r="J81" s="127" t="s">
        <v>1084</v>
      </c>
      <c r="K81" s="39">
        <v>1500</v>
      </c>
      <c r="L81" s="39"/>
      <c r="M81" s="39"/>
      <c r="N81" s="127"/>
      <c r="O81" s="127"/>
      <c r="P81" s="127"/>
      <c r="Q81" s="127"/>
      <c r="R81" s="127"/>
      <c r="S81" s="127"/>
      <c r="T81" s="127"/>
      <c r="U81" s="127"/>
      <c r="V81" s="127"/>
      <c r="W81" s="127"/>
      <c r="X81" s="127"/>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row>
    <row r="82" spans="1:80" ht="92.55" customHeight="1">
      <c r="A82" s="354"/>
      <c r="B82" s="354"/>
      <c r="C82" s="354"/>
      <c r="D82" s="354"/>
      <c r="E82" s="354"/>
      <c r="F82" s="354"/>
      <c r="G82" s="354"/>
      <c r="H82" s="354"/>
      <c r="I82" s="116" t="s">
        <v>456</v>
      </c>
      <c r="J82" s="127" t="s">
        <v>1084</v>
      </c>
      <c r="K82" s="39">
        <v>9000</v>
      </c>
      <c r="L82" s="39"/>
      <c r="M82" s="39"/>
      <c r="N82" s="39"/>
      <c r="O82" s="39"/>
      <c r="P82" s="39"/>
      <c r="Q82" s="39"/>
      <c r="R82" s="39"/>
      <c r="S82" s="39"/>
      <c r="T82" s="39"/>
      <c r="U82" s="39"/>
      <c r="V82" s="39"/>
      <c r="W82" s="39"/>
      <c r="X82" s="39"/>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row>
    <row r="83" spans="1:80" ht="91.95" customHeight="1">
      <c r="A83" s="354"/>
      <c r="B83" s="354"/>
      <c r="C83" s="354"/>
      <c r="D83" s="354"/>
      <c r="E83" s="354"/>
      <c r="F83" s="354"/>
      <c r="G83" s="354"/>
      <c r="H83" s="354"/>
      <c r="I83" s="116" t="s">
        <v>457</v>
      </c>
      <c r="J83" s="127" t="s">
        <v>1084</v>
      </c>
      <c r="K83" s="39">
        <v>1000</v>
      </c>
      <c r="L83" s="39"/>
      <c r="M83" s="39"/>
      <c r="N83" s="39"/>
      <c r="O83" s="39"/>
      <c r="P83" s="39"/>
      <c r="Q83" s="39"/>
      <c r="R83" s="39"/>
      <c r="S83" s="39"/>
      <c r="T83" s="39"/>
      <c r="U83" s="39"/>
      <c r="V83" s="39"/>
      <c r="W83" s="39"/>
      <c r="X83" s="39"/>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row>
    <row r="84" spans="1:80" ht="245.1" customHeight="1">
      <c r="A84" s="354" t="s">
        <v>77</v>
      </c>
      <c r="B84" s="354" t="s">
        <v>78</v>
      </c>
      <c r="C84" s="354" t="s">
        <v>69</v>
      </c>
      <c r="D84" s="354" t="s">
        <v>458</v>
      </c>
      <c r="E84" s="354" t="s">
        <v>451</v>
      </c>
      <c r="F84" s="354" t="s">
        <v>292</v>
      </c>
      <c r="G84" s="354" t="s">
        <v>64</v>
      </c>
      <c r="H84" s="354" t="s">
        <v>59</v>
      </c>
      <c r="I84" s="116" t="s">
        <v>459</v>
      </c>
      <c r="J84" s="148" t="s">
        <v>1085</v>
      </c>
      <c r="K84" s="130">
        <v>0.5</v>
      </c>
      <c r="L84" s="131"/>
      <c r="M84" s="131"/>
      <c r="N84" s="132"/>
      <c r="O84" s="132"/>
      <c r="P84" s="132"/>
      <c r="Q84" s="132"/>
      <c r="R84" s="132"/>
      <c r="S84" s="132"/>
      <c r="T84" s="132"/>
      <c r="U84" s="132"/>
      <c r="V84" s="132"/>
      <c r="W84" s="132"/>
      <c r="X84" s="13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row>
    <row r="85" spans="1:80" ht="58.5" customHeight="1">
      <c r="A85" s="354"/>
      <c r="B85" s="354"/>
      <c r="C85" s="354"/>
      <c r="D85" s="354"/>
      <c r="E85" s="354"/>
      <c r="F85" s="354"/>
      <c r="G85" s="354"/>
      <c r="H85" s="354"/>
      <c r="I85" s="116" t="s">
        <v>390</v>
      </c>
      <c r="J85" s="148" t="s">
        <v>289</v>
      </c>
      <c r="K85" s="148" t="s">
        <v>289</v>
      </c>
      <c r="L85" s="116"/>
      <c r="M85" s="116"/>
      <c r="N85" s="116"/>
      <c r="O85" s="116"/>
      <c r="P85" s="116"/>
      <c r="Q85" s="116"/>
      <c r="R85" s="116"/>
      <c r="S85" s="116"/>
      <c r="T85" s="116"/>
      <c r="U85" s="116"/>
      <c r="V85" s="116"/>
      <c r="W85" s="116"/>
      <c r="X85" s="116"/>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row>
    <row r="86" spans="1:80" ht="57.15" customHeight="1">
      <c r="A86" s="354"/>
      <c r="B86" s="354"/>
      <c r="C86" s="354"/>
      <c r="D86" s="354"/>
      <c r="E86" s="354"/>
      <c r="F86" s="354"/>
      <c r="G86" s="354"/>
      <c r="H86" s="354"/>
      <c r="I86" s="116" t="s">
        <v>460</v>
      </c>
      <c r="J86" s="148" t="s">
        <v>289</v>
      </c>
      <c r="K86" s="148" t="s">
        <v>289</v>
      </c>
      <c r="L86" s="116"/>
      <c r="M86" s="116"/>
      <c r="N86" s="116"/>
      <c r="O86" s="116"/>
      <c r="P86" s="116"/>
      <c r="Q86" s="116"/>
      <c r="R86" s="116"/>
      <c r="S86" s="116"/>
      <c r="T86" s="116"/>
      <c r="U86" s="116"/>
      <c r="V86" s="116"/>
      <c r="W86" s="116"/>
      <c r="X86" s="116"/>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row>
    <row r="87" spans="1:80" ht="116.55" customHeight="1">
      <c r="A87" s="354" t="s">
        <v>77</v>
      </c>
      <c r="B87" s="354" t="s">
        <v>78</v>
      </c>
      <c r="C87" s="354" t="s">
        <v>69</v>
      </c>
      <c r="D87" s="354" t="s">
        <v>461</v>
      </c>
      <c r="E87" s="354" t="s">
        <v>462</v>
      </c>
      <c r="F87" s="354" t="s">
        <v>292</v>
      </c>
      <c r="G87" s="354" t="s">
        <v>64</v>
      </c>
      <c r="H87" s="354" t="s">
        <v>59</v>
      </c>
      <c r="I87" s="116" t="s">
        <v>463</v>
      </c>
      <c r="J87" s="148" t="s">
        <v>289</v>
      </c>
      <c r="K87" s="39" t="s">
        <v>1086</v>
      </c>
      <c r="L87" s="39"/>
      <c r="M87" s="39"/>
      <c r="N87" s="39"/>
      <c r="O87" s="39"/>
      <c r="P87" s="39"/>
      <c r="Q87" s="39"/>
      <c r="R87" s="39"/>
      <c r="S87" s="39"/>
      <c r="T87" s="39"/>
      <c r="U87" s="39"/>
      <c r="V87" s="39"/>
      <c r="W87" s="39"/>
      <c r="X87" s="39"/>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row>
    <row r="88" spans="1:80" ht="138.44999999999999" customHeight="1">
      <c r="A88" s="354"/>
      <c r="B88" s="354"/>
      <c r="C88" s="354"/>
      <c r="D88" s="354"/>
      <c r="E88" s="354"/>
      <c r="F88" s="354"/>
      <c r="G88" s="354"/>
      <c r="H88" s="354"/>
      <c r="I88" s="116" t="s">
        <v>464</v>
      </c>
      <c r="J88" s="148" t="s">
        <v>289</v>
      </c>
      <c r="K88" s="39" t="s">
        <v>1087</v>
      </c>
      <c r="L88" s="39"/>
      <c r="M88" s="39"/>
      <c r="N88" s="39"/>
      <c r="O88" s="39"/>
      <c r="P88" s="39"/>
      <c r="Q88" s="39"/>
      <c r="R88" s="39"/>
      <c r="S88" s="39"/>
      <c r="T88" s="39"/>
      <c r="U88" s="39"/>
      <c r="V88" s="39"/>
      <c r="W88" s="39"/>
      <c r="X88" s="39"/>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row>
    <row r="89" spans="1:80" ht="114.45" customHeight="1">
      <c r="A89" s="354"/>
      <c r="B89" s="354"/>
      <c r="C89" s="354"/>
      <c r="D89" s="354"/>
      <c r="E89" s="354"/>
      <c r="F89" s="354"/>
      <c r="G89" s="354"/>
      <c r="H89" s="354"/>
      <c r="I89" s="116" t="s">
        <v>465</v>
      </c>
      <c r="J89" s="148" t="s">
        <v>289</v>
      </c>
      <c r="K89" s="133" t="s">
        <v>1088</v>
      </c>
      <c r="L89" s="39"/>
      <c r="M89" s="39"/>
      <c r="N89" s="39"/>
      <c r="O89" s="39"/>
      <c r="P89" s="39"/>
      <c r="Q89" s="39"/>
      <c r="R89" s="39"/>
      <c r="S89" s="39"/>
      <c r="T89" s="39"/>
      <c r="U89" s="39"/>
      <c r="V89" s="39"/>
      <c r="W89" s="39"/>
      <c r="X89" s="39"/>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row>
    <row r="90" spans="1:80" ht="112.5" customHeight="1">
      <c r="A90" s="354"/>
      <c r="B90" s="354"/>
      <c r="C90" s="354"/>
      <c r="D90" s="354"/>
      <c r="E90" s="354"/>
      <c r="F90" s="354"/>
      <c r="G90" s="354"/>
      <c r="H90" s="354"/>
      <c r="I90" s="116" t="s">
        <v>466</v>
      </c>
      <c r="J90" s="148" t="s">
        <v>289</v>
      </c>
      <c r="K90" s="133" t="s">
        <v>1089</v>
      </c>
      <c r="L90" s="133"/>
      <c r="M90" s="133"/>
      <c r="N90" s="133"/>
      <c r="O90" s="133"/>
      <c r="P90" s="133"/>
      <c r="Q90" s="133"/>
      <c r="R90" s="133"/>
      <c r="S90" s="133"/>
      <c r="T90" s="133"/>
      <c r="U90" s="133"/>
      <c r="V90" s="133"/>
      <c r="W90" s="133"/>
      <c r="X90" s="134"/>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row>
    <row r="91" spans="1:80" ht="129.15" customHeight="1">
      <c r="A91" s="354"/>
      <c r="B91" s="354"/>
      <c r="C91" s="354"/>
      <c r="D91" s="354"/>
      <c r="E91" s="354"/>
      <c r="F91" s="354"/>
      <c r="G91" s="354"/>
      <c r="H91" s="354"/>
      <c r="I91" s="116" t="s">
        <v>467</v>
      </c>
      <c r="J91" s="148" t="s">
        <v>289</v>
      </c>
      <c r="K91" s="133" t="s">
        <v>1090</v>
      </c>
      <c r="L91" s="133"/>
      <c r="M91" s="133"/>
      <c r="N91" s="133"/>
      <c r="O91" s="133"/>
      <c r="P91" s="133"/>
      <c r="Q91" s="133"/>
      <c r="R91" s="133"/>
      <c r="S91" s="133"/>
      <c r="T91" s="133"/>
      <c r="U91" s="133"/>
      <c r="V91" s="133"/>
      <c r="W91" s="133"/>
      <c r="X91" s="133"/>
    </row>
    <row r="92" spans="1:80" ht="76.05" customHeight="1">
      <c r="A92" s="354"/>
      <c r="B92" s="354"/>
      <c r="C92" s="354"/>
      <c r="D92" s="354"/>
      <c r="E92" s="354"/>
      <c r="F92" s="354"/>
      <c r="G92" s="354"/>
      <c r="H92" s="354"/>
      <c r="I92" s="116" t="s">
        <v>468</v>
      </c>
      <c r="J92" s="148" t="s">
        <v>289</v>
      </c>
      <c r="K92" s="39" t="s">
        <v>1091</v>
      </c>
      <c r="L92" s="39"/>
      <c r="M92" s="39"/>
      <c r="N92" s="39"/>
      <c r="O92" s="39"/>
      <c r="P92" s="39"/>
      <c r="Q92" s="39"/>
      <c r="R92" s="39"/>
      <c r="S92" s="39"/>
      <c r="T92" s="39"/>
      <c r="U92" s="39"/>
      <c r="V92" s="39"/>
      <c r="W92" s="39"/>
      <c r="X92" s="39"/>
    </row>
    <row r="93" spans="1:80" ht="118.05" customHeight="1">
      <c r="A93" s="354"/>
      <c r="B93" s="354"/>
      <c r="C93" s="354"/>
      <c r="D93" s="354"/>
      <c r="E93" s="354"/>
      <c r="F93" s="354"/>
      <c r="G93" s="354"/>
      <c r="H93" s="354"/>
      <c r="I93" s="116" t="s">
        <v>469</v>
      </c>
      <c r="J93" s="148" t="s">
        <v>289</v>
      </c>
      <c r="K93" s="39" t="s">
        <v>1074</v>
      </c>
      <c r="L93" s="39"/>
      <c r="M93" s="39"/>
      <c r="N93" s="39"/>
      <c r="O93" s="39"/>
      <c r="P93" s="39"/>
      <c r="Q93" s="39"/>
      <c r="R93" s="39"/>
      <c r="S93" s="39"/>
      <c r="T93" s="39"/>
      <c r="U93" s="39"/>
      <c r="V93" s="39"/>
      <c r="W93" s="39"/>
      <c r="X93" s="39"/>
    </row>
    <row r="94" spans="1:80" ht="91.2" customHeight="1">
      <c r="A94" s="354"/>
      <c r="B94" s="354"/>
      <c r="C94" s="354"/>
      <c r="D94" s="354"/>
      <c r="E94" s="354"/>
      <c r="F94" s="354"/>
      <c r="G94" s="354"/>
      <c r="H94" s="354"/>
      <c r="I94" s="116" t="s">
        <v>470</v>
      </c>
      <c r="J94" s="148" t="s">
        <v>289</v>
      </c>
      <c r="K94" s="39" t="s">
        <v>1074</v>
      </c>
      <c r="L94" s="39"/>
      <c r="M94" s="39"/>
      <c r="N94" s="39"/>
      <c r="O94" s="39"/>
      <c r="P94" s="39"/>
      <c r="Q94" s="39"/>
      <c r="R94" s="39"/>
      <c r="S94" s="39"/>
      <c r="T94" s="39"/>
      <c r="U94" s="39"/>
      <c r="V94" s="39"/>
      <c r="W94" s="39"/>
      <c r="X94" s="39"/>
    </row>
    <row r="95" spans="1:80" ht="372" customHeight="1">
      <c r="A95" s="354" t="s">
        <v>77</v>
      </c>
      <c r="B95" s="354" t="s">
        <v>78</v>
      </c>
      <c r="C95" s="354" t="s">
        <v>69</v>
      </c>
      <c r="D95" s="354" t="s">
        <v>471</v>
      </c>
      <c r="E95" s="354" t="s">
        <v>472</v>
      </c>
      <c r="F95" s="354" t="s">
        <v>292</v>
      </c>
      <c r="G95" s="354" t="s">
        <v>64</v>
      </c>
      <c r="H95" s="354" t="s">
        <v>59</v>
      </c>
      <c r="I95" s="109" t="s">
        <v>473</v>
      </c>
      <c r="J95" s="148" t="s">
        <v>289</v>
      </c>
      <c r="K95" s="130">
        <v>1</v>
      </c>
      <c r="L95" s="130"/>
      <c r="M95" s="130"/>
      <c r="N95" s="135"/>
      <c r="O95" s="135"/>
      <c r="P95" s="135"/>
      <c r="Q95" s="135"/>
      <c r="R95" s="135"/>
      <c r="S95" s="135"/>
      <c r="T95" s="135"/>
      <c r="U95" s="135"/>
      <c r="V95" s="135"/>
      <c r="W95" s="135"/>
      <c r="X95" s="135"/>
    </row>
    <row r="96" spans="1:80" ht="123.45" customHeight="1">
      <c r="A96" s="354"/>
      <c r="B96" s="354"/>
      <c r="C96" s="354"/>
      <c r="D96" s="354"/>
      <c r="E96" s="354"/>
      <c r="F96" s="354"/>
      <c r="G96" s="354"/>
      <c r="H96" s="354"/>
      <c r="I96" s="116" t="s">
        <v>474</v>
      </c>
      <c r="J96" s="148" t="s">
        <v>289</v>
      </c>
      <c r="K96" s="39" t="s">
        <v>1057</v>
      </c>
      <c r="L96" s="39"/>
      <c r="M96" s="39"/>
      <c r="N96" s="39"/>
      <c r="O96" s="39"/>
      <c r="P96" s="39"/>
      <c r="Q96" s="39"/>
      <c r="R96" s="39"/>
      <c r="S96" s="39"/>
      <c r="T96" s="39"/>
      <c r="U96" s="39"/>
      <c r="V96" s="39"/>
      <c r="W96" s="39"/>
      <c r="X96" s="39"/>
    </row>
    <row r="97" spans="1:24" ht="116.55" customHeight="1">
      <c r="A97" s="354"/>
      <c r="B97" s="354"/>
      <c r="C97" s="354"/>
      <c r="D97" s="354"/>
      <c r="E97" s="354"/>
      <c r="F97" s="354"/>
      <c r="G97" s="354"/>
      <c r="H97" s="354"/>
      <c r="I97" s="116" t="s">
        <v>460</v>
      </c>
      <c r="J97" s="148" t="s">
        <v>289</v>
      </c>
      <c r="K97" s="39" t="s">
        <v>1057</v>
      </c>
      <c r="L97" s="39"/>
      <c r="M97" s="39"/>
      <c r="N97" s="39"/>
      <c r="O97" s="39"/>
      <c r="P97" s="39"/>
      <c r="Q97" s="39"/>
      <c r="R97" s="39"/>
      <c r="S97" s="39"/>
      <c r="T97" s="39"/>
      <c r="U97" s="39"/>
      <c r="V97" s="39"/>
      <c r="W97" s="39"/>
      <c r="X97" s="39"/>
    </row>
    <row r="98" spans="1:24" ht="113.55" customHeight="1">
      <c r="A98" s="354"/>
      <c r="B98" s="354"/>
      <c r="C98" s="354"/>
      <c r="D98" s="354"/>
      <c r="E98" s="354"/>
      <c r="F98" s="354"/>
      <c r="G98" s="354"/>
      <c r="H98" s="354"/>
      <c r="I98" s="116" t="s">
        <v>475</v>
      </c>
      <c r="J98" s="148" t="s">
        <v>289</v>
      </c>
      <c r="K98" s="39" t="s">
        <v>1057</v>
      </c>
      <c r="L98" s="39"/>
      <c r="M98" s="39"/>
      <c r="N98" s="39"/>
      <c r="O98" s="39"/>
      <c r="P98" s="39"/>
      <c r="Q98" s="39"/>
      <c r="R98" s="39"/>
      <c r="S98" s="39"/>
      <c r="T98" s="39"/>
      <c r="U98" s="39"/>
      <c r="V98" s="39"/>
      <c r="W98" s="39"/>
      <c r="X98" s="39"/>
    </row>
    <row r="99" spans="1:24" ht="121.2" customHeight="1">
      <c r="A99" s="354"/>
      <c r="B99" s="354"/>
      <c r="C99" s="354"/>
      <c r="D99" s="354"/>
      <c r="E99" s="354"/>
      <c r="F99" s="354"/>
      <c r="G99" s="354"/>
      <c r="H99" s="354"/>
      <c r="I99" s="116" t="s">
        <v>476</v>
      </c>
      <c r="J99" s="148" t="s">
        <v>289</v>
      </c>
      <c r="K99" s="39" t="s">
        <v>1057</v>
      </c>
      <c r="L99" s="39"/>
      <c r="M99" s="39"/>
      <c r="N99" s="39"/>
      <c r="O99" s="39"/>
      <c r="P99" s="39"/>
      <c r="Q99" s="39"/>
      <c r="R99" s="39"/>
      <c r="S99" s="39"/>
      <c r="T99" s="39"/>
      <c r="U99" s="39"/>
      <c r="V99" s="39"/>
      <c r="W99" s="39"/>
      <c r="X99" s="39"/>
    </row>
    <row r="100" spans="1:24" ht="193.5" customHeight="1">
      <c r="A100" s="116" t="s">
        <v>77</v>
      </c>
      <c r="B100" s="116" t="s">
        <v>78</v>
      </c>
      <c r="C100" s="116" t="s">
        <v>69</v>
      </c>
      <c r="D100" s="116" t="s">
        <v>477</v>
      </c>
      <c r="E100" s="116" t="s">
        <v>472</v>
      </c>
      <c r="F100" s="116" t="s">
        <v>292</v>
      </c>
      <c r="G100" s="116" t="s">
        <v>64</v>
      </c>
      <c r="H100" s="116" t="s">
        <v>59</v>
      </c>
      <c r="I100" s="116" t="s">
        <v>478</v>
      </c>
      <c r="J100" s="136">
        <v>1</v>
      </c>
      <c r="K100" s="137">
        <v>1</v>
      </c>
      <c r="L100" s="137"/>
      <c r="M100" s="137"/>
      <c r="N100" s="138"/>
      <c r="O100" s="138"/>
      <c r="P100" s="138"/>
      <c r="Q100" s="138"/>
      <c r="R100" s="138"/>
      <c r="S100" s="138"/>
      <c r="T100" s="138"/>
      <c r="U100" s="138"/>
      <c r="V100" s="138"/>
      <c r="W100" s="138"/>
      <c r="X100" s="138"/>
    </row>
    <row r="101" spans="1:24" ht="409.6" customHeight="1">
      <c r="A101" s="356" t="s">
        <v>77</v>
      </c>
      <c r="B101" s="356" t="s">
        <v>78</v>
      </c>
      <c r="C101" s="354" t="s">
        <v>69</v>
      </c>
      <c r="D101" s="354" t="s">
        <v>479</v>
      </c>
      <c r="E101" s="354" t="s">
        <v>451</v>
      </c>
      <c r="F101" s="354" t="s">
        <v>292</v>
      </c>
      <c r="G101" s="354" t="s">
        <v>64</v>
      </c>
      <c r="H101" s="354" t="s">
        <v>59</v>
      </c>
      <c r="I101" s="109" t="s">
        <v>480</v>
      </c>
      <c r="J101" s="148" t="s">
        <v>289</v>
      </c>
      <c r="K101" s="137">
        <v>0.9</v>
      </c>
      <c r="L101" s="137"/>
      <c r="M101" s="137"/>
      <c r="N101" s="138"/>
      <c r="O101" s="138"/>
      <c r="P101" s="138"/>
      <c r="Q101" s="138"/>
      <c r="R101" s="138"/>
      <c r="S101" s="138"/>
      <c r="T101" s="138"/>
      <c r="U101" s="138"/>
      <c r="V101" s="138"/>
      <c r="W101" s="138"/>
      <c r="X101" s="138"/>
    </row>
    <row r="102" spans="1:24" ht="116.55" customHeight="1">
      <c r="A102" s="356"/>
      <c r="B102" s="356"/>
      <c r="C102" s="354"/>
      <c r="D102" s="354"/>
      <c r="E102" s="354"/>
      <c r="F102" s="354"/>
      <c r="G102" s="354"/>
      <c r="H102" s="354"/>
      <c r="I102" s="116" t="s">
        <v>481</v>
      </c>
      <c r="J102" s="148" t="s">
        <v>289</v>
      </c>
      <c r="K102" s="39" t="s">
        <v>1057</v>
      </c>
      <c r="L102" s="39"/>
      <c r="M102" s="39"/>
      <c r="N102" s="120"/>
      <c r="O102" s="120"/>
      <c r="P102" s="120"/>
      <c r="Q102" s="120"/>
      <c r="R102" s="120"/>
      <c r="S102" s="120"/>
      <c r="T102" s="120"/>
      <c r="U102" s="120"/>
      <c r="V102" s="120"/>
      <c r="W102" s="120"/>
      <c r="X102" s="120"/>
    </row>
    <row r="103" spans="1:24" ht="119.55" customHeight="1">
      <c r="A103" s="356"/>
      <c r="B103" s="356"/>
      <c r="C103" s="354"/>
      <c r="D103" s="354"/>
      <c r="E103" s="354"/>
      <c r="F103" s="354"/>
      <c r="G103" s="354"/>
      <c r="H103" s="354"/>
      <c r="I103" s="116" t="s">
        <v>476</v>
      </c>
      <c r="J103" s="148" t="s">
        <v>289</v>
      </c>
      <c r="K103" s="39" t="s">
        <v>1057</v>
      </c>
      <c r="L103" s="39"/>
      <c r="M103" s="39"/>
      <c r="N103" s="120"/>
      <c r="O103" s="120"/>
      <c r="P103" s="120"/>
      <c r="Q103" s="120"/>
      <c r="R103" s="120"/>
      <c r="S103" s="120"/>
      <c r="T103" s="120"/>
      <c r="U103" s="120"/>
      <c r="V103" s="120"/>
      <c r="W103" s="120"/>
      <c r="X103" s="120"/>
    </row>
    <row r="104" spans="1:24" ht="170.55" customHeight="1">
      <c r="A104" s="354" t="s">
        <v>77</v>
      </c>
      <c r="B104" s="354" t="s">
        <v>78</v>
      </c>
      <c r="C104" s="354" t="s">
        <v>69</v>
      </c>
      <c r="D104" s="354" t="s">
        <v>482</v>
      </c>
      <c r="E104" s="354" t="s">
        <v>451</v>
      </c>
      <c r="F104" s="354" t="s">
        <v>292</v>
      </c>
      <c r="G104" s="354" t="s">
        <v>64</v>
      </c>
      <c r="H104" s="354" t="s">
        <v>59</v>
      </c>
      <c r="I104" s="116" t="s">
        <v>483</v>
      </c>
      <c r="J104" s="148" t="s">
        <v>1092</v>
      </c>
      <c r="K104" s="39" t="s">
        <v>1092</v>
      </c>
      <c r="L104" s="39"/>
      <c r="M104" s="39"/>
      <c r="N104" s="120"/>
      <c r="O104" s="120"/>
      <c r="P104" s="120"/>
      <c r="Q104" s="120"/>
      <c r="R104" s="120"/>
      <c r="S104" s="120"/>
      <c r="T104" s="120"/>
      <c r="U104" s="120"/>
      <c r="V104" s="120"/>
      <c r="W104" s="120"/>
      <c r="X104" s="120"/>
    </row>
    <row r="105" spans="1:24" ht="81.150000000000006" customHeight="1">
      <c r="A105" s="354"/>
      <c r="B105" s="354"/>
      <c r="C105" s="354"/>
      <c r="D105" s="354"/>
      <c r="E105" s="354"/>
      <c r="F105" s="354"/>
      <c r="G105" s="354"/>
      <c r="H105" s="354"/>
      <c r="I105" s="116" t="s">
        <v>484</v>
      </c>
      <c r="J105" s="148" t="s">
        <v>289</v>
      </c>
      <c r="K105" s="39" t="s">
        <v>1093</v>
      </c>
      <c r="L105" s="39"/>
      <c r="M105" s="39"/>
      <c r="N105" s="120"/>
      <c r="O105" s="120"/>
      <c r="P105" s="120"/>
      <c r="Q105" s="120"/>
      <c r="R105" s="120"/>
      <c r="S105" s="120"/>
      <c r="T105" s="120"/>
      <c r="U105" s="120"/>
      <c r="V105" s="120"/>
      <c r="W105" s="120"/>
      <c r="X105" s="120"/>
    </row>
    <row r="106" spans="1:24" ht="49.5" customHeight="1">
      <c r="A106" s="354"/>
      <c r="B106" s="354"/>
      <c r="C106" s="354"/>
      <c r="D106" s="354"/>
      <c r="E106" s="354"/>
      <c r="F106" s="354"/>
      <c r="G106" s="354"/>
      <c r="H106" s="354"/>
      <c r="I106" s="116" t="s">
        <v>485</v>
      </c>
      <c r="J106" s="148" t="s">
        <v>289</v>
      </c>
      <c r="K106" s="39" t="s">
        <v>289</v>
      </c>
      <c r="L106" s="39"/>
      <c r="M106" s="39"/>
      <c r="N106" s="120"/>
      <c r="O106" s="120"/>
      <c r="P106" s="120"/>
      <c r="Q106" s="120"/>
      <c r="R106" s="120"/>
      <c r="S106" s="120"/>
      <c r="T106" s="120"/>
      <c r="U106" s="120"/>
      <c r="V106" s="120"/>
      <c r="W106" s="120"/>
      <c r="X106" s="120"/>
    </row>
    <row r="107" spans="1:24" ht="117.15" customHeight="1">
      <c r="A107" s="354"/>
      <c r="B107" s="354"/>
      <c r="C107" s="354"/>
      <c r="D107" s="354"/>
      <c r="E107" s="354"/>
      <c r="F107" s="354"/>
      <c r="G107" s="354"/>
      <c r="H107" s="354"/>
      <c r="I107" s="116" t="s">
        <v>486</v>
      </c>
      <c r="J107" s="148" t="s">
        <v>289</v>
      </c>
      <c r="K107" s="39" t="s">
        <v>1057</v>
      </c>
      <c r="L107" s="39"/>
      <c r="M107" s="39"/>
      <c r="N107" s="120"/>
      <c r="O107" s="120"/>
      <c r="P107" s="120"/>
      <c r="Q107" s="120"/>
      <c r="R107" s="120"/>
      <c r="S107" s="120"/>
      <c r="T107" s="120"/>
      <c r="U107" s="120"/>
      <c r="V107" s="120"/>
      <c r="W107" s="120"/>
      <c r="X107" s="120"/>
    </row>
    <row r="108" spans="1:24" ht="271.5" customHeight="1">
      <c r="A108" s="354" t="s">
        <v>77</v>
      </c>
      <c r="B108" s="354" t="s">
        <v>78</v>
      </c>
      <c r="C108" s="354" t="s">
        <v>69</v>
      </c>
      <c r="D108" s="354" t="s">
        <v>487</v>
      </c>
      <c r="E108" s="354" t="s">
        <v>488</v>
      </c>
      <c r="F108" s="354" t="s">
        <v>292</v>
      </c>
      <c r="G108" s="354" t="s">
        <v>64</v>
      </c>
      <c r="H108" s="354" t="s">
        <v>59</v>
      </c>
      <c r="I108" s="116" t="s">
        <v>489</v>
      </c>
      <c r="J108" s="139" t="s">
        <v>1094</v>
      </c>
      <c r="K108" s="139" t="s">
        <v>1094</v>
      </c>
      <c r="L108" s="139"/>
      <c r="M108" s="139"/>
      <c r="N108" s="140"/>
      <c r="O108" s="140"/>
      <c r="P108" s="140"/>
      <c r="Q108" s="140"/>
      <c r="R108" s="140"/>
      <c r="S108" s="140"/>
      <c r="T108" s="140"/>
      <c r="U108" s="140"/>
      <c r="V108" s="140"/>
      <c r="W108" s="140"/>
      <c r="X108" s="140"/>
    </row>
    <row r="109" spans="1:24" ht="58.5" customHeight="1">
      <c r="A109" s="354"/>
      <c r="B109" s="354"/>
      <c r="C109" s="354"/>
      <c r="D109" s="354"/>
      <c r="E109" s="354"/>
      <c r="F109" s="354"/>
      <c r="G109" s="354"/>
      <c r="H109" s="354"/>
      <c r="I109" s="116" t="s">
        <v>484</v>
      </c>
      <c r="J109" s="148" t="s">
        <v>289</v>
      </c>
      <c r="K109" s="39"/>
      <c r="L109" s="39"/>
      <c r="M109" s="39"/>
      <c r="N109" s="120"/>
      <c r="O109" s="120"/>
      <c r="P109" s="120"/>
      <c r="Q109" s="120"/>
      <c r="R109" s="120"/>
      <c r="S109" s="120"/>
      <c r="T109" s="120"/>
      <c r="U109" s="120"/>
      <c r="V109" s="120"/>
      <c r="W109" s="120"/>
      <c r="X109" s="120"/>
    </row>
    <row r="110" spans="1:24" ht="80.55" customHeight="1">
      <c r="A110" s="354"/>
      <c r="B110" s="354"/>
      <c r="C110" s="354"/>
      <c r="D110" s="354"/>
      <c r="E110" s="354"/>
      <c r="F110" s="354"/>
      <c r="G110" s="354"/>
      <c r="H110" s="354"/>
      <c r="I110" s="116" t="s">
        <v>490</v>
      </c>
      <c r="J110" s="148" t="s">
        <v>289</v>
      </c>
      <c r="K110" s="39" t="s">
        <v>1095</v>
      </c>
      <c r="L110" s="39"/>
      <c r="M110" s="39"/>
      <c r="N110" s="120"/>
      <c r="O110" s="120"/>
      <c r="P110" s="120"/>
      <c r="Q110" s="120"/>
      <c r="R110" s="120"/>
      <c r="S110" s="120"/>
      <c r="T110" s="120"/>
      <c r="U110" s="120"/>
      <c r="V110" s="120"/>
      <c r="W110" s="120"/>
      <c r="X110" s="120"/>
    </row>
    <row r="111" spans="1:24" ht="80.55" customHeight="1">
      <c r="A111" s="354"/>
      <c r="B111" s="354"/>
      <c r="C111" s="354"/>
      <c r="D111" s="354"/>
      <c r="E111" s="354"/>
      <c r="F111" s="354"/>
      <c r="G111" s="354"/>
      <c r="H111" s="354"/>
      <c r="I111" s="116" t="s">
        <v>491</v>
      </c>
      <c r="J111" s="148" t="s">
        <v>289</v>
      </c>
      <c r="K111" s="39" t="s">
        <v>1095</v>
      </c>
      <c r="L111" s="39"/>
      <c r="M111" s="39"/>
      <c r="N111" s="120"/>
      <c r="O111" s="120"/>
      <c r="P111" s="120"/>
      <c r="Q111" s="120"/>
      <c r="R111" s="120"/>
      <c r="S111" s="120"/>
      <c r="T111" s="120"/>
      <c r="U111" s="120"/>
      <c r="V111" s="120"/>
      <c r="W111" s="120"/>
      <c r="X111" s="120"/>
    </row>
    <row r="112" spans="1:24" ht="354.45" customHeight="1">
      <c r="A112" s="354" t="s">
        <v>77</v>
      </c>
      <c r="B112" s="354" t="s">
        <v>79</v>
      </c>
      <c r="C112" s="354" t="s">
        <v>69</v>
      </c>
      <c r="D112" s="354" t="s">
        <v>492</v>
      </c>
      <c r="E112" s="354" t="s">
        <v>493</v>
      </c>
      <c r="F112" s="354" t="s">
        <v>292</v>
      </c>
      <c r="G112" s="354" t="s">
        <v>64</v>
      </c>
      <c r="H112" s="354" t="s">
        <v>59</v>
      </c>
      <c r="I112" s="116" t="s">
        <v>494</v>
      </c>
      <c r="J112" s="148" t="s">
        <v>289</v>
      </c>
      <c r="K112" s="137">
        <v>0</v>
      </c>
      <c r="L112" s="137"/>
      <c r="M112" s="137"/>
      <c r="N112" s="138"/>
      <c r="O112" s="138"/>
      <c r="P112" s="138"/>
      <c r="Q112" s="138"/>
      <c r="R112" s="138"/>
      <c r="S112" s="138"/>
      <c r="T112" s="138"/>
      <c r="U112" s="138"/>
      <c r="V112" s="138"/>
      <c r="W112" s="138"/>
      <c r="X112" s="138"/>
    </row>
    <row r="113" spans="1:80" ht="72.45" customHeight="1">
      <c r="A113" s="354"/>
      <c r="B113" s="354"/>
      <c r="C113" s="354"/>
      <c r="D113" s="354"/>
      <c r="E113" s="354"/>
      <c r="F113" s="354"/>
      <c r="G113" s="354"/>
      <c r="H113" s="354"/>
      <c r="I113" s="116" t="s">
        <v>495</v>
      </c>
      <c r="J113" s="148" t="s">
        <v>289</v>
      </c>
      <c r="K113" s="148" t="s">
        <v>289</v>
      </c>
      <c r="L113" s="116"/>
      <c r="M113" s="116"/>
      <c r="N113" s="116"/>
      <c r="O113" s="116"/>
      <c r="P113" s="116"/>
      <c r="Q113" s="116"/>
      <c r="R113" s="116"/>
      <c r="S113" s="116"/>
      <c r="T113" s="116"/>
      <c r="U113" s="116"/>
      <c r="V113" s="116"/>
      <c r="W113" s="116"/>
      <c r="X113" s="116"/>
    </row>
    <row r="114" spans="1:80" ht="74.55" customHeight="1">
      <c r="A114" s="354"/>
      <c r="B114" s="354"/>
      <c r="C114" s="354"/>
      <c r="D114" s="354"/>
      <c r="E114" s="354"/>
      <c r="F114" s="354"/>
      <c r="G114" s="354"/>
      <c r="H114" s="354"/>
      <c r="I114" s="116" t="s">
        <v>496</v>
      </c>
      <c r="J114" s="148" t="s">
        <v>289</v>
      </c>
      <c r="K114" s="148" t="s">
        <v>289</v>
      </c>
      <c r="L114" s="116"/>
      <c r="M114" s="116"/>
      <c r="N114" s="116"/>
      <c r="O114" s="116"/>
      <c r="P114" s="116"/>
      <c r="Q114" s="116"/>
      <c r="R114" s="116"/>
      <c r="S114" s="116"/>
      <c r="T114" s="116"/>
      <c r="U114" s="116"/>
      <c r="V114" s="116"/>
      <c r="W114" s="116"/>
      <c r="X114" s="116"/>
    </row>
    <row r="115" spans="1:80" ht="96.45" customHeight="1">
      <c r="A115" s="354"/>
      <c r="B115" s="354"/>
      <c r="C115" s="354"/>
      <c r="D115" s="354"/>
      <c r="E115" s="354"/>
      <c r="F115" s="354"/>
      <c r="G115" s="354"/>
      <c r="H115" s="354"/>
      <c r="I115" s="116" t="s">
        <v>497</v>
      </c>
      <c r="J115" s="148" t="s">
        <v>289</v>
      </c>
      <c r="K115" s="148" t="s">
        <v>289</v>
      </c>
      <c r="L115" s="116"/>
      <c r="M115" s="116"/>
      <c r="N115" s="116"/>
      <c r="O115" s="116"/>
      <c r="P115" s="116"/>
      <c r="Q115" s="116"/>
      <c r="R115" s="116"/>
      <c r="S115" s="116"/>
      <c r="T115" s="116"/>
      <c r="U115" s="116"/>
      <c r="V115" s="116"/>
      <c r="W115" s="116"/>
      <c r="X115" s="116"/>
    </row>
    <row r="116" spans="1:80" ht="94.05" customHeight="1">
      <c r="A116" s="354"/>
      <c r="B116" s="354"/>
      <c r="C116" s="354"/>
      <c r="D116" s="354"/>
      <c r="E116" s="354"/>
      <c r="F116" s="354"/>
      <c r="G116" s="354"/>
      <c r="H116" s="354"/>
      <c r="I116" s="116" t="s">
        <v>498</v>
      </c>
      <c r="J116" s="148" t="s">
        <v>1074</v>
      </c>
      <c r="K116" s="39" t="s">
        <v>1065</v>
      </c>
      <c r="L116" s="130"/>
      <c r="M116" s="130"/>
      <c r="N116" s="135"/>
      <c r="O116" s="135"/>
      <c r="P116" s="135"/>
      <c r="Q116" s="135"/>
      <c r="R116" s="135"/>
      <c r="S116" s="135"/>
      <c r="T116" s="135"/>
      <c r="U116" s="135"/>
      <c r="V116" s="135"/>
      <c r="W116" s="135"/>
      <c r="X116" s="135"/>
    </row>
    <row r="117" spans="1:80" ht="357.15" customHeight="1">
      <c r="A117" s="354" t="s">
        <v>77</v>
      </c>
      <c r="B117" s="354" t="s">
        <v>79</v>
      </c>
      <c r="C117" s="354" t="s">
        <v>69</v>
      </c>
      <c r="D117" s="354" t="s">
        <v>499</v>
      </c>
      <c r="E117" s="354" t="s">
        <v>472</v>
      </c>
      <c r="F117" s="354" t="s">
        <v>292</v>
      </c>
      <c r="G117" s="354" t="s">
        <v>64</v>
      </c>
      <c r="H117" s="354" t="s">
        <v>59</v>
      </c>
      <c r="I117" s="116" t="s">
        <v>500</v>
      </c>
      <c r="J117" s="148" t="s">
        <v>289</v>
      </c>
      <c r="K117" s="130">
        <v>1</v>
      </c>
      <c r="L117" s="130"/>
      <c r="M117" s="130"/>
      <c r="N117" s="135"/>
      <c r="O117" s="135"/>
      <c r="P117" s="135"/>
      <c r="Q117" s="135"/>
      <c r="R117" s="135"/>
      <c r="S117" s="135"/>
      <c r="T117" s="135"/>
      <c r="U117" s="135"/>
      <c r="V117" s="135"/>
      <c r="W117" s="135"/>
      <c r="X117" s="135"/>
    </row>
    <row r="118" spans="1:80" ht="53.1" customHeight="1">
      <c r="A118" s="354"/>
      <c r="B118" s="354"/>
      <c r="C118" s="354"/>
      <c r="D118" s="354"/>
      <c r="E118" s="354"/>
      <c r="F118" s="354"/>
      <c r="G118" s="354"/>
      <c r="H118" s="354"/>
      <c r="I118" s="116" t="s">
        <v>501</v>
      </c>
      <c r="J118" s="148" t="s">
        <v>289</v>
      </c>
      <c r="K118" s="148" t="s">
        <v>289</v>
      </c>
      <c r="L118" s="116"/>
      <c r="M118" s="116"/>
      <c r="N118" s="116"/>
      <c r="O118" s="116"/>
      <c r="P118" s="116"/>
      <c r="Q118" s="116"/>
      <c r="R118" s="116"/>
      <c r="S118" s="116"/>
      <c r="T118" s="116"/>
      <c r="U118" s="116"/>
      <c r="V118" s="116"/>
      <c r="W118" s="116"/>
      <c r="X118" s="116"/>
    </row>
    <row r="119" spans="1:80" ht="49.2" customHeight="1">
      <c r="A119" s="354"/>
      <c r="B119" s="354"/>
      <c r="C119" s="354"/>
      <c r="D119" s="354"/>
      <c r="E119" s="354"/>
      <c r="F119" s="354"/>
      <c r="G119" s="354"/>
      <c r="H119" s="354"/>
      <c r="I119" s="116" t="s">
        <v>502</v>
      </c>
      <c r="J119" s="148" t="s">
        <v>289</v>
      </c>
      <c r="K119" s="148" t="s">
        <v>289</v>
      </c>
      <c r="L119" s="116"/>
      <c r="M119" s="116"/>
      <c r="N119" s="116"/>
      <c r="O119" s="116"/>
      <c r="P119" s="116"/>
      <c r="Q119" s="116"/>
      <c r="R119" s="116"/>
      <c r="S119" s="116"/>
      <c r="T119" s="116"/>
      <c r="U119" s="116"/>
      <c r="V119" s="116"/>
      <c r="W119" s="116"/>
      <c r="X119" s="116"/>
    </row>
    <row r="120" spans="1:80" ht="44.55" customHeight="1">
      <c r="A120" s="354"/>
      <c r="B120" s="354"/>
      <c r="C120" s="354"/>
      <c r="D120" s="354"/>
      <c r="E120" s="354"/>
      <c r="F120" s="354"/>
      <c r="G120" s="354"/>
      <c r="H120" s="354"/>
      <c r="I120" s="116" t="s">
        <v>503</v>
      </c>
      <c r="J120" s="148" t="s">
        <v>289</v>
      </c>
      <c r="K120" s="148" t="s">
        <v>289</v>
      </c>
      <c r="L120" s="116"/>
      <c r="M120" s="116"/>
      <c r="N120" s="116"/>
      <c r="O120" s="116"/>
      <c r="P120" s="116"/>
      <c r="Q120" s="116"/>
      <c r="R120" s="116"/>
      <c r="S120" s="116"/>
      <c r="T120" s="116"/>
      <c r="U120" s="116"/>
      <c r="V120" s="116"/>
      <c r="W120" s="116"/>
      <c r="X120" s="116"/>
    </row>
    <row r="121" spans="1:80" ht="45.45" customHeight="1">
      <c r="A121" s="354"/>
      <c r="B121" s="354"/>
      <c r="C121" s="354"/>
      <c r="D121" s="354"/>
      <c r="E121" s="354"/>
      <c r="F121" s="354"/>
      <c r="G121" s="354"/>
      <c r="H121" s="354"/>
      <c r="I121" s="116" t="s">
        <v>485</v>
      </c>
      <c r="J121" s="148" t="s">
        <v>289</v>
      </c>
      <c r="K121" s="148" t="s">
        <v>289</v>
      </c>
      <c r="L121" s="116"/>
      <c r="M121" s="116"/>
      <c r="N121" s="116"/>
      <c r="O121" s="116"/>
      <c r="P121" s="116"/>
      <c r="Q121" s="116"/>
      <c r="R121" s="116"/>
      <c r="S121" s="116"/>
      <c r="T121" s="116"/>
      <c r="U121" s="116"/>
      <c r="V121" s="116"/>
      <c r="W121" s="116"/>
      <c r="X121" s="116"/>
    </row>
    <row r="122" spans="1:80" ht="71.55" customHeight="1">
      <c r="A122" s="354"/>
      <c r="B122" s="354"/>
      <c r="C122" s="354"/>
      <c r="D122" s="354"/>
      <c r="E122" s="354"/>
      <c r="F122" s="354"/>
      <c r="G122" s="354"/>
      <c r="H122" s="354"/>
      <c r="I122" s="116" t="s">
        <v>504</v>
      </c>
      <c r="J122" s="148" t="s">
        <v>289</v>
      </c>
      <c r="K122" s="148" t="s">
        <v>289</v>
      </c>
      <c r="L122" s="116"/>
      <c r="M122" s="116"/>
      <c r="N122" s="116"/>
      <c r="O122" s="116"/>
      <c r="P122" s="116"/>
      <c r="Q122" s="116"/>
      <c r="R122" s="116"/>
      <c r="S122" s="116"/>
      <c r="T122" s="116"/>
      <c r="U122" s="116"/>
      <c r="V122" s="116"/>
      <c r="W122" s="116"/>
      <c r="X122" s="116"/>
    </row>
    <row r="123" spans="1:80" ht="117.45" customHeight="1">
      <c r="A123" s="354" t="s">
        <v>71</v>
      </c>
      <c r="B123" s="354" t="s">
        <v>75</v>
      </c>
      <c r="C123" s="354" t="s">
        <v>69</v>
      </c>
      <c r="D123" s="354" t="s">
        <v>505</v>
      </c>
      <c r="E123" s="354" t="s">
        <v>506</v>
      </c>
      <c r="F123" s="354" t="s">
        <v>292</v>
      </c>
      <c r="G123" s="354" t="s">
        <v>65</v>
      </c>
      <c r="H123" s="354" t="s">
        <v>58</v>
      </c>
      <c r="I123" s="116" t="s">
        <v>507</v>
      </c>
      <c r="J123" s="148" t="s">
        <v>289</v>
      </c>
      <c r="K123" s="43" t="s">
        <v>1075</v>
      </c>
      <c r="L123" s="43"/>
      <c r="M123" s="43"/>
      <c r="N123" s="43"/>
      <c r="O123" s="43"/>
      <c r="P123" s="43"/>
      <c r="Q123" s="43"/>
      <c r="R123" s="43"/>
      <c r="S123" s="43"/>
      <c r="T123" s="43"/>
      <c r="U123" s="43"/>
      <c r="V123" s="43"/>
      <c r="W123" s="43"/>
      <c r="X123" s="43"/>
    </row>
    <row r="124" spans="1:80" ht="91.5" customHeight="1">
      <c r="A124" s="354"/>
      <c r="B124" s="354"/>
      <c r="C124" s="354"/>
      <c r="D124" s="354"/>
      <c r="E124" s="354"/>
      <c r="F124" s="354"/>
      <c r="G124" s="354"/>
      <c r="H124" s="354"/>
      <c r="I124" s="116" t="s">
        <v>508</v>
      </c>
      <c r="J124" s="148" t="s">
        <v>289</v>
      </c>
      <c r="K124" s="39" t="s">
        <v>1078</v>
      </c>
      <c r="L124" s="39"/>
      <c r="M124" s="39"/>
      <c r="N124" s="39"/>
      <c r="O124" s="39"/>
      <c r="P124" s="39"/>
      <c r="Q124" s="39"/>
      <c r="R124" s="39"/>
      <c r="S124" s="39"/>
      <c r="T124" s="39"/>
      <c r="U124" s="39"/>
      <c r="V124" s="39"/>
      <c r="W124" s="39"/>
      <c r="X124" s="39"/>
    </row>
    <row r="125" spans="1:80" ht="116.55" customHeight="1">
      <c r="A125" s="354"/>
      <c r="B125" s="354"/>
      <c r="C125" s="354"/>
      <c r="D125" s="354"/>
      <c r="E125" s="354"/>
      <c r="F125" s="354"/>
      <c r="G125" s="354"/>
      <c r="H125" s="354"/>
      <c r="I125" s="116" t="s">
        <v>509</v>
      </c>
      <c r="J125" s="148" t="s">
        <v>289</v>
      </c>
      <c r="K125" s="43" t="s">
        <v>1075</v>
      </c>
      <c r="L125" s="43"/>
      <c r="M125" s="43"/>
      <c r="N125" s="43"/>
      <c r="O125" s="43"/>
      <c r="P125" s="43"/>
      <c r="Q125" s="43"/>
      <c r="R125" s="43"/>
      <c r="S125" s="43"/>
      <c r="T125" s="43"/>
      <c r="U125" s="43"/>
      <c r="V125" s="43"/>
      <c r="W125" s="43"/>
      <c r="X125" s="43"/>
    </row>
    <row r="126" spans="1:80" ht="115.5" customHeight="1">
      <c r="A126" s="354"/>
      <c r="B126" s="354"/>
      <c r="C126" s="354"/>
      <c r="D126" s="354"/>
      <c r="E126" s="354"/>
      <c r="F126" s="354"/>
      <c r="G126" s="354"/>
      <c r="H126" s="354"/>
      <c r="I126" s="116" t="s">
        <v>510</v>
      </c>
      <c r="J126" s="148" t="s">
        <v>289</v>
      </c>
      <c r="K126" s="43" t="s">
        <v>1096</v>
      </c>
      <c r="L126" s="43"/>
      <c r="M126" s="43"/>
      <c r="N126" s="43"/>
      <c r="O126" s="43"/>
      <c r="P126" s="43"/>
      <c r="Q126" s="43"/>
      <c r="R126" s="43"/>
      <c r="S126" s="43"/>
      <c r="T126" s="43"/>
      <c r="U126" s="43"/>
      <c r="V126" s="43"/>
      <c r="W126" s="43"/>
      <c r="X126" s="43"/>
    </row>
    <row r="127" spans="1:80" ht="118.5" customHeight="1">
      <c r="A127" s="354"/>
      <c r="B127" s="354"/>
      <c r="C127" s="354"/>
      <c r="D127" s="354"/>
      <c r="E127" s="354"/>
      <c r="F127" s="354"/>
      <c r="G127" s="354"/>
      <c r="H127" s="354"/>
      <c r="I127" s="116" t="s">
        <v>511</v>
      </c>
      <c r="J127" s="148" t="s">
        <v>289</v>
      </c>
      <c r="K127" s="39" t="s">
        <v>1075</v>
      </c>
      <c r="L127" s="39"/>
      <c r="M127" s="39"/>
      <c r="N127" s="39"/>
      <c r="O127" s="39"/>
      <c r="P127" s="39"/>
      <c r="Q127" s="39"/>
      <c r="R127" s="39"/>
      <c r="S127" s="39"/>
      <c r="T127" s="39"/>
      <c r="U127" s="39"/>
      <c r="V127" s="39"/>
      <c r="W127" s="39"/>
      <c r="X127" s="39"/>
    </row>
    <row r="128" spans="1:80" s="54" customFormat="1" ht="56.4" customHeight="1">
      <c r="A128" s="357" t="s">
        <v>512</v>
      </c>
      <c r="B128" s="357"/>
      <c r="C128" s="357"/>
      <c r="D128" s="357"/>
      <c r="E128" s="357"/>
      <c r="F128" s="357"/>
      <c r="G128" s="357"/>
      <c r="H128" s="357"/>
      <c r="I128" s="357"/>
      <c r="J128" s="357"/>
      <c r="K128" s="357"/>
      <c r="L128" s="357"/>
      <c r="M128" s="357"/>
      <c r="N128" s="357"/>
      <c r="O128" s="357"/>
      <c r="P128" s="357"/>
      <c r="Q128" s="357"/>
      <c r="R128" s="357"/>
      <c r="S128" s="357"/>
      <c r="T128" s="357"/>
      <c r="U128" s="357"/>
      <c r="V128" s="357"/>
      <c r="W128" s="357"/>
      <c r="X128" s="124"/>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3"/>
      <c r="BB128" s="53"/>
      <c r="BC128" s="53"/>
      <c r="BD128" s="53"/>
      <c r="BE128" s="53"/>
      <c r="BF128" s="53"/>
      <c r="BG128" s="53"/>
      <c r="BH128" s="53"/>
      <c r="BI128" s="53"/>
      <c r="BJ128" s="53"/>
      <c r="BK128" s="53"/>
      <c r="BL128" s="53"/>
      <c r="BM128" s="53"/>
      <c r="BN128" s="53"/>
      <c r="BO128" s="53"/>
      <c r="BP128" s="53"/>
      <c r="BQ128" s="53"/>
      <c r="BR128" s="53"/>
      <c r="BS128" s="53"/>
      <c r="BT128" s="53"/>
      <c r="BU128" s="53"/>
      <c r="BV128" s="53"/>
      <c r="BW128" s="53"/>
      <c r="BX128" s="53"/>
      <c r="BY128" s="53"/>
      <c r="BZ128" s="53"/>
      <c r="CA128" s="53"/>
      <c r="CB128" s="53"/>
    </row>
    <row r="129" spans="1:24" ht="187.2" customHeight="1">
      <c r="A129" s="116" t="s">
        <v>71</v>
      </c>
      <c r="B129" s="116" t="s">
        <v>72</v>
      </c>
      <c r="C129" s="116" t="s">
        <v>69</v>
      </c>
      <c r="D129" s="116" t="s">
        <v>513</v>
      </c>
      <c r="E129" s="116" t="s">
        <v>514</v>
      </c>
      <c r="F129" s="116" t="s">
        <v>292</v>
      </c>
      <c r="G129" s="116" t="s">
        <v>65</v>
      </c>
      <c r="H129" s="116" t="s">
        <v>56</v>
      </c>
      <c r="I129" s="116" t="s">
        <v>515</v>
      </c>
      <c r="J129" s="148" t="s">
        <v>289</v>
      </c>
      <c r="K129" s="148" t="s">
        <v>289</v>
      </c>
      <c r="L129" s="116"/>
      <c r="M129" s="116"/>
      <c r="N129" s="116"/>
      <c r="O129" s="116"/>
      <c r="P129" s="116"/>
      <c r="Q129" s="116"/>
      <c r="R129" s="116"/>
      <c r="S129" s="116"/>
      <c r="T129" s="116"/>
      <c r="U129" s="116"/>
      <c r="V129" s="116"/>
      <c r="W129" s="116"/>
      <c r="X129" s="116"/>
    </row>
    <row r="130" spans="1:24" ht="404.55" customHeight="1">
      <c r="A130" s="361" t="s">
        <v>73</v>
      </c>
      <c r="B130" s="361" t="s">
        <v>324</v>
      </c>
      <c r="C130" s="361" t="s">
        <v>69</v>
      </c>
      <c r="D130" s="361" t="s">
        <v>516</v>
      </c>
      <c r="E130" s="361" t="s">
        <v>353</v>
      </c>
      <c r="F130" s="361" t="s">
        <v>292</v>
      </c>
      <c r="G130" s="361" t="s">
        <v>62</v>
      </c>
      <c r="H130" s="361" t="s">
        <v>57</v>
      </c>
      <c r="I130" s="116" t="s">
        <v>517</v>
      </c>
      <c r="J130" s="147" t="s">
        <v>1097</v>
      </c>
      <c r="K130" s="43" t="s">
        <v>1098</v>
      </c>
      <c r="L130" s="39"/>
      <c r="M130" s="39"/>
      <c r="N130" s="39"/>
      <c r="O130" s="39"/>
      <c r="P130" s="39"/>
      <c r="Q130" s="39"/>
      <c r="R130" s="39"/>
      <c r="S130" s="39"/>
      <c r="T130" s="39"/>
      <c r="U130" s="39"/>
      <c r="V130" s="39"/>
      <c r="W130" s="39"/>
      <c r="X130" s="39"/>
    </row>
    <row r="131" spans="1:24" ht="384.45" customHeight="1">
      <c r="A131" s="361"/>
      <c r="B131" s="361"/>
      <c r="C131" s="361"/>
      <c r="D131" s="361"/>
      <c r="E131" s="361"/>
      <c r="F131" s="361"/>
      <c r="G131" s="361"/>
      <c r="H131" s="361"/>
      <c r="I131" s="116" t="s">
        <v>518</v>
      </c>
      <c r="J131" s="148" t="s">
        <v>519</v>
      </c>
      <c r="K131" s="148" t="s">
        <v>1099</v>
      </c>
      <c r="L131" s="39"/>
      <c r="M131" s="39"/>
      <c r="N131" s="39"/>
      <c r="O131" s="39"/>
      <c r="P131" s="39"/>
      <c r="Q131" s="39"/>
      <c r="R131" s="39"/>
      <c r="S131" s="39"/>
      <c r="T131" s="39"/>
      <c r="U131" s="39"/>
      <c r="V131" s="39"/>
      <c r="W131" s="39"/>
      <c r="X131" s="39"/>
    </row>
    <row r="132" spans="1:24" ht="201.15" customHeight="1">
      <c r="A132" s="361"/>
      <c r="B132" s="361"/>
      <c r="C132" s="361"/>
      <c r="D132" s="361"/>
      <c r="E132" s="361"/>
      <c r="F132" s="361"/>
      <c r="G132" s="361"/>
      <c r="H132" s="361"/>
      <c r="I132" s="116" t="s">
        <v>520</v>
      </c>
      <c r="J132" s="43" t="s">
        <v>289</v>
      </c>
      <c r="K132" s="39" t="s">
        <v>289</v>
      </c>
      <c r="L132" s="39"/>
      <c r="M132" s="39"/>
      <c r="N132" s="39"/>
      <c r="O132" s="39"/>
      <c r="P132" s="39"/>
      <c r="Q132" s="39"/>
      <c r="R132" s="39"/>
      <c r="S132" s="39"/>
      <c r="T132" s="39"/>
      <c r="U132" s="39"/>
      <c r="V132" s="39"/>
      <c r="W132" s="39"/>
      <c r="X132" s="39"/>
    </row>
    <row r="133" spans="1:24" ht="63.15" customHeight="1">
      <c r="A133" s="361"/>
      <c r="B133" s="361"/>
      <c r="C133" s="361"/>
      <c r="D133" s="361"/>
      <c r="E133" s="361"/>
      <c r="F133" s="361"/>
      <c r="G133" s="361"/>
      <c r="H133" s="361"/>
      <c r="I133" s="116" t="s">
        <v>521</v>
      </c>
      <c r="J133" s="43" t="s">
        <v>289</v>
      </c>
      <c r="K133" s="39" t="s">
        <v>289</v>
      </c>
      <c r="L133" s="39"/>
      <c r="M133" s="39"/>
      <c r="N133" s="39"/>
      <c r="O133" s="39"/>
      <c r="P133" s="39"/>
      <c r="Q133" s="39"/>
      <c r="R133" s="39"/>
      <c r="S133" s="39"/>
      <c r="T133" s="39"/>
      <c r="U133" s="39"/>
      <c r="V133" s="39"/>
      <c r="W133" s="39"/>
      <c r="X133" s="39"/>
    </row>
    <row r="134" spans="1:24" ht="140.55000000000001" customHeight="1">
      <c r="A134" s="361"/>
      <c r="B134" s="361"/>
      <c r="C134" s="361"/>
      <c r="D134" s="361"/>
      <c r="E134" s="361"/>
      <c r="F134" s="361"/>
      <c r="G134" s="361"/>
      <c r="H134" s="361"/>
      <c r="I134" s="43" t="s">
        <v>522</v>
      </c>
      <c r="J134" s="43" t="s">
        <v>1100</v>
      </c>
      <c r="K134" s="43" t="s">
        <v>1101</v>
      </c>
      <c r="L134" s="43"/>
      <c r="M134" s="43"/>
      <c r="N134" s="43"/>
      <c r="O134" s="43"/>
      <c r="P134" s="43"/>
      <c r="Q134" s="43"/>
      <c r="R134" s="43"/>
      <c r="S134" s="43"/>
      <c r="T134" s="43"/>
      <c r="U134" s="43"/>
      <c r="V134" s="43"/>
      <c r="W134" s="43"/>
      <c r="X134" s="43"/>
    </row>
    <row r="135" spans="1:24" ht="375.45" customHeight="1">
      <c r="A135" s="361"/>
      <c r="B135" s="361"/>
      <c r="C135" s="361"/>
      <c r="D135" s="361"/>
      <c r="E135" s="361"/>
      <c r="F135" s="361"/>
      <c r="G135" s="361"/>
      <c r="H135" s="361"/>
      <c r="I135" s="116" t="s">
        <v>523</v>
      </c>
      <c r="J135" s="148" t="s">
        <v>1099</v>
      </c>
      <c r="K135" s="39" t="s">
        <v>1102</v>
      </c>
      <c r="L135" s="43"/>
      <c r="M135" s="43"/>
      <c r="N135" s="43"/>
      <c r="O135" s="43"/>
      <c r="P135" s="43"/>
      <c r="Q135" s="43"/>
      <c r="R135" s="43"/>
      <c r="S135" s="43"/>
      <c r="T135" s="43"/>
      <c r="U135" s="43"/>
      <c r="V135" s="43"/>
      <c r="W135" s="43"/>
      <c r="X135" s="43"/>
    </row>
    <row r="136" spans="1:24" ht="222" customHeight="1">
      <c r="A136" s="116" t="s">
        <v>73</v>
      </c>
      <c r="B136" s="116" t="s">
        <v>324</v>
      </c>
      <c r="C136" s="116" t="s">
        <v>69</v>
      </c>
      <c r="D136" s="116" t="s">
        <v>524</v>
      </c>
      <c r="E136" s="116" t="s">
        <v>353</v>
      </c>
      <c r="F136" s="116" t="s">
        <v>292</v>
      </c>
      <c r="G136" s="116" t="s">
        <v>62</v>
      </c>
      <c r="H136" s="116" t="s">
        <v>57</v>
      </c>
      <c r="I136" s="116" t="s">
        <v>525</v>
      </c>
      <c r="J136" s="148" t="s">
        <v>1103</v>
      </c>
      <c r="K136" s="141" t="s">
        <v>1104</v>
      </c>
      <c r="L136" s="141"/>
      <c r="M136" s="141"/>
      <c r="N136" s="141"/>
      <c r="O136" s="141"/>
      <c r="P136" s="141"/>
      <c r="Q136" s="141"/>
      <c r="R136" s="43"/>
      <c r="S136" s="141"/>
      <c r="T136" s="141"/>
      <c r="U136" s="141"/>
      <c r="V136" s="141"/>
      <c r="W136" s="141"/>
      <c r="X136" s="141"/>
    </row>
    <row r="137" spans="1:24" ht="380.55" customHeight="1">
      <c r="A137" s="116" t="s">
        <v>73</v>
      </c>
      <c r="B137" s="116" t="s">
        <v>324</v>
      </c>
      <c r="C137" s="116" t="s">
        <v>69</v>
      </c>
      <c r="D137" s="116" t="s">
        <v>526</v>
      </c>
      <c r="E137" s="116" t="s">
        <v>353</v>
      </c>
      <c r="F137" s="116" t="s">
        <v>292</v>
      </c>
      <c r="G137" s="116" t="s">
        <v>62</v>
      </c>
      <c r="H137" s="116" t="s">
        <v>57</v>
      </c>
      <c r="I137" s="116" t="s">
        <v>527</v>
      </c>
      <c r="J137" s="148" t="s">
        <v>1099</v>
      </c>
      <c r="K137" s="39" t="s">
        <v>1102</v>
      </c>
      <c r="L137" s="43"/>
      <c r="M137" s="43"/>
      <c r="N137" s="43"/>
      <c r="O137" s="43"/>
      <c r="P137" s="43"/>
      <c r="Q137" s="43"/>
      <c r="R137" s="43"/>
      <c r="S137" s="43"/>
      <c r="T137" s="43"/>
      <c r="U137" s="43"/>
      <c r="V137" s="43"/>
      <c r="W137" s="43"/>
      <c r="X137" s="43"/>
    </row>
    <row r="138" spans="1:24" ht="382.05" customHeight="1">
      <c r="A138" s="116" t="s">
        <v>73</v>
      </c>
      <c r="B138" s="116" t="s">
        <v>324</v>
      </c>
      <c r="C138" s="116" t="s">
        <v>69</v>
      </c>
      <c r="D138" s="116" t="s">
        <v>528</v>
      </c>
      <c r="E138" s="116" t="s">
        <v>353</v>
      </c>
      <c r="F138" s="116" t="s">
        <v>292</v>
      </c>
      <c r="G138" s="116" t="s">
        <v>55</v>
      </c>
      <c r="H138" s="116" t="s">
        <v>57</v>
      </c>
      <c r="I138" s="116" t="s">
        <v>519</v>
      </c>
      <c r="J138" s="148" t="s">
        <v>1099</v>
      </c>
      <c r="K138" s="39" t="s">
        <v>1105</v>
      </c>
      <c r="L138" s="39"/>
      <c r="M138" s="39"/>
      <c r="N138" s="39"/>
      <c r="O138" s="39"/>
      <c r="P138" s="39"/>
      <c r="Q138" s="39"/>
      <c r="R138" s="39"/>
      <c r="S138" s="39"/>
      <c r="T138" s="39"/>
      <c r="U138" s="39"/>
      <c r="V138" s="39"/>
      <c r="W138" s="39"/>
      <c r="X138" s="39"/>
    </row>
    <row r="139" spans="1:24" ht="383.1" customHeight="1">
      <c r="A139" s="354" t="s">
        <v>73</v>
      </c>
      <c r="B139" s="354" t="s">
        <v>324</v>
      </c>
      <c r="C139" s="354" t="s">
        <v>69</v>
      </c>
      <c r="D139" s="354" t="s">
        <v>529</v>
      </c>
      <c r="E139" s="354" t="s">
        <v>353</v>
      </c>
      <c r="F139" s="354" t="s">
        <v>292</v>
      </c>
      <c r="G139" s="354" t="s">
        <v>62</v>
      </c>
      <c r="H139" s="354" t="s">
        <v>57</v>
      </c>
      <c r="I139" s="116" t="s">
        <v>530</v>
      </c>
      <c r="J139" s="148" t="s">
        <v>1099</v>
      </c>
      <c r="K139" s="43" t="s">
        <v>1106</v>
      </c>
      <c r="L139" s="39"/>
      <c r="M139" s="39"/>
      <c r="N139" s="43"/>
      <c r="O139" s="39"/>
      <c r="P139" s="39"/>
      <c r="Q139" s="43"/>
      <c r="R139" s="39"/>
      <c r="S139" s="39"/>
      <c r="T139" s="43"/>
      <c r="U139" s="39"/>
      <c r="V139" s="39"/>
      <c r="W139" s="43"/>
      <c r="X139" s="43"/>
    </row>
    <row r="140" spans="1:24" ht="85.95" customHeight="1">
      <c r="A140" s="354"/>
      <c r="B140" s="354"/>
      <c r="C140" s="354"/>
      <c r="D140" s="354"/>
      <c r="E140" s="354"/>
      <c r="F140" s="354"/>
      <c r="G140" s="354"/>
      <c r="H140" s="354"/>
      <c r="I140" s="116" t="s">
        <v>436</v>
      </c>
      <c r="J140" s="43" t="s">
        <v>289</v>
      </c>
      <c r="K140" s="39" t="s">
        <v>289</v>
      </c>
      <c r="L140" s="39"/>
      <c r="M140" s="39"/>
      <c r="N140" s="39"/>
      <c r="O140" s="39"/>
      <c r="P140" s="39"/>
      <c r="Q140" s="39"/>
      <c r="R140" s="39"/>
      <c r="S140" s="39"/>
      <c r="T140" s="39"/>
      <c r="U140" s="39"/>
      <c r="V140" s="39"/>
      <c r="W140" s="39"/>
      <c r="X140" s="39"/>
    </row>
    <row r="141" spans="1:24" ht="57.15" customHeight="1">
      <c r="A141" s="354"/>
      <c r="B141" s="354"/>
      <c r="C141" s="354"/>
      <c r="D141" s="354"/>
      <c r="E141" s="354"/>
      <c r="F141" s="354"/>
      <c r="G141" s="354"/>
      <c r="H141" s="354"/>
      <c r="I141" s="116" t="s">
        <v>531</v>
      </c>
      <c r="J141" s="148" t="s">
        <v>289</v>
      </c>
      <c r="K141" s="148" t="s">
        <v>289</v>
      </c>
      <c r="L141" s="116"/>
      <c r="M141" s="116"/>
      <c r="N141" s="116"/>
      <c r="O141" s="116"/>
      <c r="P141" s="116"/>
      <c r="Q141" s="116"/>
      <c r="R141" s="116"/>
      <c r="S141" s="116"/>
      <c r="T141" s="116"/>
      <c r="U141" s="116"/>
      <c r="V141" s="116"/>
      <c r="W141" s="116"/>
      <c r="X141" s="116"/>
    </row>
    <row r="142" spans="1:24" ht="54" customHeight="1">
      <c r="A142" s="354"/>
      <c r="B142" s="354"/>
      <c r="C142" s="354"/>
      <c r="D142" s="354"/>
      <c r="E142" s="354"/>
      <c r="F142" s="354"/>
      <c r="G142" s="354"/>
      <c r="H142" s="354"/>
      <c r="I142" s="116" t="s">
        <v>476</v>
      </c>
      <c r="J142" s="148" t="s">
        <v>1107</v>
      </c>
      <c r="K142" s="148" t="s">
        <v>1107</v>
      </c>
      <c r="L142" s="116"/>
      <c r="M142" s="116"/>
      <c r="N142" s="116"/>
      <c r="O142" s="116"/>
      <c r="P142" s="116"/>
      <c r="Q142" s="116"/>
      <c r="R142" s="116"/>
      <c r="S142" s="116"/>
      <c r="T142" s="116"/>
      <c r="U142" s="116"/>
      <c r="V142" s="116"/>
      <c r="W142" s="116"/>
      <c r="X142" s="116"/>
    </row>
    <row r="143" spans="1:24" ht="143.1" customHeight="1">
      <c r="A143" s="354"/>
      <c r="B143" s="354"/>
      <c r="C143" s="354"/>
      <c r="D143" s="354"/>
      <c r="E143" s="354"/>
      <c r="F143" s="354"/>
      <c r="G143" s="354"/>
      <c r="H143" s="354"/>
      <c r="I143" s="116" t="s">
        <v>532</v>
      </c>
      <c r="J143" s="148" t="s">
        <v>1108</v>
      </c>
      <c r="K143" s="39" t="s">
        <v>1109</v>
      </c>
      <c r="L143" s="39"/>
      <c r="M143" s="39"/>
      <c r="N143" s="39"/>
      <c r="O143" s="39"/>
      <c r="P143" s="39"/>
      <c r="Q143" s="39"/>
      <c r="R143" s="39"/>
      <c r="S143" s="39"/>
      <c r="T143" s="39"/>
      <c r="U143" s="39"/>
      <c r="V143" s="39"/>
      <c r="W143" s="39"/>
      <c r="X143" s="39"/>
    </row>
    <row r="144" spans="1:24" ht="195.45" customHeight="1">
      <c r="A144" s="354"/>
      <c r="B144" s="354"/>
      <c r="C144" s="354"/>
      <c r="D144" s="354"/>
      <c r="E144" s="354"/>
      <c r="F144" s="354"/>
      <c r="G144" s="354"/>
      <c r="H144" s="354"/>
      <c r="I144" s="116" t="s">
        <v>533</v>
      </c>
      <c r="J144" s="142" t="s">
        <v>1110</v>
      </c>
      <c r="K144" s="39" t="s">
        <v>1111</v>
      </c>
      <c r="L144" s="39"/>
      <c r="M144" s="39"/>
      <c r="N144" s="39"/>
      <c r="O144" s="39"/>
      <c r="P144" s="39"/>
      <c r="Q144" s="39"/>
      <c r="R144" s="39"/>
      <c r="S144" s="39"/>
      <c r="T144" s="39"/>
      <c r="U144" s="39"/>
      <c r="V144" s="39"/>
      <c r="W144" s="39"/>
      <c r="X144" s="39"/>
    </row>
    <row r="145" spans="1:24" ht="90.45" customHeight="1">
      <c r="A145" s="354"/>
      <c r="B145" s="354"/>
      <c r="C145" s="354"/>
      <c r="D145" s="354"/>
      <c r="E145" s="354"/>
      <c r="F145" s="354"/>
      <c r="G145" s="354"/>
      <c r="H145" s="354"/>
      <c r="I145" s="116" t="s">
        <v>534</v>
      </c>
      <c r="J145" s="148" t="s">
        <v>534</v>
      </c>
      <c r="K145" s="148" t="s">
        <v>534</v>
      </c>
      <c r="L145" s="116"/>
      <c r="M145" s="116"/>
      <c r="N145" s="116"/>
      <c r="O145" s="116"/>
      <c r="P145" s="116"/>
      <c r="Q145" s="116"/>
      <c r="R145" s="116"/>
      <c r="S145" s="116"/>
      <c r="T145" s="116"/>
      <c r="U145" s="116"/>
      <c r="V145" s="116"/>
      <c r="W145" s="116"/>
      <c r="X145" s="116"/>
    </row>
    <row r="146" spans="1:24" ht="70.5" customHeight="1">
      <c r="A146" s="358" t="s">
        <v>73</v>
      </c>
      <c r="B146" s="358" t="s">
        <v>324</v>
      </c>
      <c r="C146" s="358" t="s">
        <v>69</v>
      </c>
      <c r="D146" s="358" t="s">
        <v>535</v>
      </c>
      <c r="E146" s="354" t="s">
        <v>351</v>
      </c>
      <c r="F146" s="354" t="s">
        <v>292</v>
      </c>
      <c r="G146" s="354" t="s">
        <v>62</v>
      </c>
      <c r="H146" s="354" t="s">
        <v>57</v>
      </c>
      <c r="I146" s="116" t="s">
        <v>536</v>
      </c>
      <c r="J146" s="148" t="s">
        <v>289</v>
      </c>
      <c r="K146" s="148" t="s">
        <v>289</v>
      </c>
      <c r="L146" s="116"/>
      <c r="M146" s="116"/>
      <c r="N146" s="116"/>
      <c r="O146" s="116"/>
      <c r="P146" s="116"/>
      <c r="Q146" s="116"/>
      <c r="R146" s="116"/>
      <c r="S146" s="116"/>
      <c r="T146" s="116"/>
      <c r="U146" s="116"/>
      <c r="V146" s="116"/>
      <c r="W146" s="116"/>
      <c r="X146" s="116"/>
    </row>
    <row r="147" spans="1:24" ht="86.55" customHeight="1">
      <c r="A147" s="358"/>
      <c r="B147" s="358"/>
      <c r="C147" s="358"/>
      <c r="D147" s="358"/>
      <c r="E147" s="354"/>
      <c r="F147" s="354"/>
      <c r="G147" s="354"/>
      <c r="H147" s="354"/>
      <c r="I147" s="116" t="s">
        <v>537</v>
      </c>
      <c r="J147" s="39" t="s">
        <v>1112</v>
      </c>
      <c r="K147" s="39" t="s">
        <v>1112</v>
      </c>
      <c r="L147" s="39"/>
      <c r="M147" s="39"/>
      <c r="N147" s="39"/>
      <c r="O147" s="39"/>
      <c r="P147" s="39"/>
      <c r="Q147" s="39"/>
      <c r="R147" s="39"/>
      <c r="S147" s="39"/>
      <c r="T147" s="39"/>
      <c r="U147" s="39"/>
      <c r="V147" s="39"/>
      <c r="W147" s="39"/>
      <c r="X147" s="39"/>
    </row>
    <row r="148" spans="1:24" ht="113.55" customHeight="1">
      <c r="A148" s="358"/>
      <c r="B148" s="358"/>
      <c r="C148" s="358"/>
      <c r="D148" s="358"/>
      <c r="E148" s="354"/>
      <c r="F148" s="354"/>
      <c r="G148" s="354"/>
      <c r="H148" s="354"/>
      <c r="I148" s="116" t="s">
        <v>538</v>
      </c>
      <c r="J148" s="148" t="s">
        <v>1113</v>
      </c>
      <c r="K148" s="148" t="s">
        <v>1113</v>
      </c>
      <c r="L148" s="116"/>
      <c r="M148" s="116"/>
      <c r="N148" s="116"/>
      <c r="O148" s="116"/>
      <c r="P148" s="116"/>
      <c r="Q148" s="116"/>
      <c r="R148" s="116"/>
      <c r="S148" s="116"/>
      <c r="T148" s="116"/>
      <c r="U148" s="116"/>
      <c r="V148" s="116"/>
      <c r="W148" s="116"/>
      <c r="X148" s="116"/>
    </row>
    <row r="149" spans="1:24" ht="109.2" customHeight="1">
      <c r="A149" s="358"/>
      <c r="B149" s="358"/>
      <c r="C149" s="358"/>
      <c r="D149" s="358"/>
      <c r="E149" s="354"/>
      <c r="F149" s="354"/>
      <c r="G149" s="354"/>
      <c r="H149" s="354"/>
      <c r="I149" s="116" t="s">
        <v>539</v>
      </c>
      <c r="J149" s="39" t="s">
        <v>1112</v>
      </c>
      <c r="K149" s="39" t="s">
        <v>1112</v>
      </c>
      <c r="L149" s="39"/>
      <c r="M149" s="39"/>
      <c r="N149" s="39"/>
      <c r="O149" s="39"/>
      <c r="P149" s="39"/>
      <c r="Q149" s="39"/>
      <c r="R149" s="39"/>
      <c r="S149" s="39"/>
      <c r="T149" s="39"/>
      <c r="U149" s="39"/>
      <c r="V149" s="39"/>
      <c r="W149" s="39"/>
      <c r="X149" s="39"/>
    </row>
    <row r="150" spans="1:24" ht="87.45" customHeight="1">
      <c r="A150" s="358"/>
      <c r="B150" s="358"/>
      <c r="C150" s="358"/>
      <c r="D150" s="358"/>
      <c r="E150" s="354"/>
      <c r="F150" s="354"/>
      <c r="G150" s="354"/>
      <c r="H150" s="354"/>
      <c r="I150" s="116" t="s">
        <v>540</v>
      </c>
      <c r="J150" s="39" t="s">
        <v>1112</v>
      </c>
      <c r="K150" s="39" t="s">
        <v>1112</v>
      </c>
      <c r="L150" s="39"/>
      <c r="M150" s="39"/>
      <c r="N150" s="39"/>
      <c r="O150" s="39"/>
      <c r="P150" s="39"/>
      <c r="Q150" s="39"/>
      <c r="R150" s="39"/>
      <c r="S150" s="39"/>
      <c r="T150" s="39"/>
      <c r="U150" s="39"/>
      <c r="V150" s="39"/>
      <c r="W150" s="39"/>
      <c r="X150" s="39"/>
    </row>
    <row r="151" spans="1:24" ht="115.2" customHeight="1">
      <c r="A151" s="358"/>
      <c r="B151" s="358"/>
      <c r="C151" s="358"/>
      <c r="D151" s="358"/>
      <c r="E151" s="354"/>
      <c r="F151" s="354"/>
      <c r="G151" s="354"/>
      <c r="H151" s="354"/>
      <c r="I151" s="117" t="s">
        <v>1045</v>
      </c>
      <c r="J151" s="117" t="s">
        <v>1045</v>
      </c>
      <c r="K151" s="117" t="s">
        <v>1045</v>
      </c>
      <c r="L151" s="117"/>
      <c r="M151" s="117"/>
      <c r="N151" s="117"/>
      <c r="O151" s="117"/>
      <c r="P151" s="117"/>
      <c r="Q151" s="117"/>
      <c r="R151" s="117"/>
      <c r="S151" s="117"/>
      <c r="T151" s="117"/>
      <c r="U151" s="117"/>
      <c r="V151" s="117"/>
      <c r="W151" s="117"/>
      <c r="X151" s="117"/>
    </row>
    <row r="152" spans="1:24" ht="89.55" customHeight="1">
      <c r="A152" s="358"/>
      <c r="B152" s="358"/>
      <c r="C152" s="358"/>
      <c r="D152" s="358"/>
      <c r="E152" s="354"/>
      <c r="F152" s="354"/>
      <c r="G152" s="354"/>
      <c r="H152" s="354"/>
      <c r="I152" s="116" t="s">
        <v>436</v>
      </c>
      <c r="J152" s="39" t="s">
        <v>1114</v>
      </c>
      <c r="K152" s="39" t="s">
        <v>1114</v>
      </c>
      <c r="L152" s="39"/>
      <c r="M152" s="39"/>
      <c r="N152" s="39"/>
      <c r="O152" s="39"/>
      <c r="P152" s="39"/>
      <c r="Q152" s="39"/>
      <c r="R152" s="39"/>
      <c r="S152" s="39"/>
      <c r="T152" s="39"/>
      <c r="U152" s="39"/>
      <c r="V152" s="39"/>
      <c r="W152" s="39"/>
      <c r="X152" s="39"/>
    </row>
    <row r="153" spans="1:24" ht="78" customHeight="1">
      <c r="A153" s="358"/>
      <c r="B153" s="358"/>
      <c r="C153" s="358"/>
      <c r="D153" s="358"/>
      <c r="E153" s="354"/>
      <c r="F153" s="354"/>
      <c r="G153" s="354"/>
      <c r="H153" s="354"/>
      <c r="I153" s="116" t="s">
        <v>541</v>
      </c>
      <c r="J153" s="148" t="s">
        <v>289</v>
      </c>
      <c r="K153" s="39" t="s">
        <v>1115</v>
      </c>
      <c r="L153" s="39"/>
      <c r="M153" s="39"/>
      <c r="N153" s="39"/>
      <c r="O153" s="39"/>
      <c r="P153" s="39"/>
      <c r="Q153" s="39"/>
      <c r="R153" s="39"/>
      <c r="S153" s="39"/>
      <c r="T153" s="39"/>
      <c r="U153" s="39"/>
      <c r="V153" s="39"/>
      <c r="W153" s="39"/>
      <c r="X153" s="39"/>
    </row>
    <row r="154" spans="1:24" ht="59.55" customHeight="1">
      <c r="A154" s="358"/>
      <c r="B154" s="358"/>
      <c r="C154" s="358"/>
      <c r="D154" s="358"/>
      <c r="E154" s="354"/>
      <c r="F154" s="354"/>
      <c r="G154" s="354"/>
      <c r="H154" s="354"/>
      <c r="I154" s="116" t="s">
        <v>531</v>
      </c>
      <c r="J154" s="148" t="s">
        <v>289</v>
      </c>
      <c r="K154" s="148" t="s">
        <v>289</v>
      </c>
      <c r="L154" s="116"/>
      <c r="M154" s="116"/>
      <c r="N154" s="116"/>
      <c r="O154" s="116"/>
      <c r="P154" s="116"/>
      <c r="Q154" s="116"/>
      <c r="R154" s="116"/>
      <c r="S154" s="116"/>
      <c r="T154" s="116"/>
      <c r="U154" s="116"/>
      <c r="V154" s="116"/>
      <c r="W154" s="116"/>
      <c r="X154" s="116"/>
    </row>
    <row r="155" spans="1:24" ht="113.55" customHeight="1">
      <c r="A155" s="358"/>
      <c r="B155" s="358"/>
      <c r="C155" s="358"/>
      <c r="D155" s="358"/>
      <c r="E155" s="354"/>
      <c r="F155" s="354"/>
      <c r="G155" s="354"/>
      <c r="H155" s="354"/>
      <c r="I155" s="116" t="s">
        <v>476</v>
      </c>
      <c r="J155" s="148" t="s">
        <v>289</v>
      </c>
      <c r="K155" s="39" t="s">
        <v>1057</v>
      </c>
      <c r="L155" s="39"/>
      <c r="M155" s="39"/>
      <c r="N155" s="120"/>
      <c r="O155" s="120"/>
      <c r="P155" s="120"/>
      <c r="Q155" s="120"/>
      <c r="R155" s="120"/>
      <c r="S155" s="120"/>
      <c r="T155" s="120"/>
      <c r="U155" s="120"/>
      <c r="V155" s="120"/>
      <c r="W155" s="120"/>
      <c r="X155" s="120"/>
    </row>
    <row r="156" spans="1:24" ht="159.44999999999999" customHeight="1">
      <c r="A156" s="361" t="s">
        <v>73</v>
      </c>
      <c r="B156" s="361" t="s">
        <v>324</v>
      </c>
      <c r="C156" s="361" t="s">
        <v>69</v>
      </c>
      <c r="D156" s="361" t="s">
        <v>542</v>
      </c>
      <c r="E156" s="361" t="s">
        <v>351</v>
      </c>
      <c r="F156" s="361" t="s">
        <v>292</v>
      </c>
      <c r="G156" s="361" t="s">
        <v>62</v>
      </c>
      <c r="H156" s="361" t="s">
        <v>57</v>
      </c>
      <c r="I156" s="116" t="s">
        <v>543</v>
      </c>
      <c r="J156" s="148" t="s">
        <v>543</v>
      </c>
      <c r="K156" s="39" t="s">
        <v>1057</v>
      </c>
      <c r="L156" s="39"/>
      <c r="M156" s="39"/>
      <c r="N156" s="120"/>
      <c r="O156" s="120"/>
      <c r="P156" s="120"/>
      <c r="Q156" s="120"/>
      <c r="R156" s="120"/>
      <c r="S156" s="120"/>
      <c r="T156" s="120"/>
      <c r="U156" s="120"/>
      <c r="V156" s="120"/>
      <c r="W156" s="120"/>
      <c r="X156" s="120"/>
    </row>
    <row r="157" spans="1:24" ht="112.5" customHeight="1">
      <c r="A157" s="361"/>
      <c r="B157" s="361"/>
      <c r="C157" s="361"/>
      <c r="D157" s="361"/>
      <c r="E157" s="361"/>
      <c r="F157" s="361"/>
      <c r="G157" s="361"/>
      <c r="H157" s="361"/>
      <c r="I157" s="116" t="s">
        <v>544</v>
      </c>
      <c r="J157" s="148" t="s">
        <v>289</v>
      </c>
      <c r="K157" s="39" t="s">
        <v>1057</v>
      </c>
      <c r="L157" s="39"/>
      <c r="M157" s="39"/>
      <c r="N157" s="120"/>
      <c r="O157" s="120"/>
      <c r="P157" s="120"/>
      <c r="Q157" s="120"/>
      <c r="R157" s="120"/>
      <c r="S157" s="120"/>
      <c r="T157" s="120"/>
      <c r="U157" s="120"/>
      <c r="V157" s="120"/>
      <c r="W157" s="120"/>
      <c r="X157" s="120"/>
    </row>
    <row r="158" spans="1:24" ht="115.95" customHeight="1">
      <c r="A158" s="361"/>
      <c r="B158" s="361"/>
      <c r="C158" s="361"/>
      <c r="D158" s="361"/>
      <c r="E158" s="361"/>
      <c r="F158" s="361"/>
      <c r="G158" s="361"/>
      <c r="H158" s="361"/>
      <c r="I158" s="116" t="s">
        <v>545</v>
      </c>
      <c r="J158" s="148" t="s">
        <v>289</v>
      </c>
      <c r="K158" s="39" t="s">
        <v>1057</v>
      </c>
      <c r="L158" s="39"/>
      <c r="M158" s="39"/>
      <c r="N158" s="120"/>
      <c r="O158" s="120"/>
      <c r="P158" s="120"/>
      <c r="Q158" s="120"/>
      <c r="R158" s="120"/>
      <c r="S158" s="120"/>
      <c r="T158" s="120"/>
      <c r="U158" s="120"/>
      <c r="V158" s="120"/>
      <c r="W158" s="120"/>
      <c r="X158" s="120"/>
    </row>
    <row r="159" spans="1:24" ht="113.1" customHeight="1">
      <c r="A159" s="354" t="s">
        <v>73</v>
      </c>
      <c r="B159" s="354" t="s">
        <v>324</v>
      </c>
      <c r="C159" s="354" t="s">
        <v>69</v>
      </c>
      <c r="D159" s="354" t="s">
        <v>548</v>
      </c>
      <c r="E159" s="354" t="s">
        <v>549</v>
      </c>
      <c r="F159" s="354" t="s">
        <v>292</v>
      </c>
      <c r="G159" s="354" t="s">
        <v>62</v>
      </c>
      <c r="H159" s="354" t="s">
        <v>57</v>
      </c>
      <c r="I159" s="116" t="s">
        <v>550</v>
      </c>
      <c r="J159" s="148" t="s">
        <v>289</v>
      </c>
      <c r="K159" s="39" t="s">
        <v>1116</v>
      </c>
      <c r="L159" s="39"/>
      <c r="M159" s="39"/>
      <c r="N159" s="120"/>
      <c r="O159" s="120"/>
      <c r="P159" s="120"/>
      <c r="Q159" s="120"/>
      <c r="R159" s="120"/>
      <c r="S159" s="120"/>
      <c r="T159" s="120"/>
      <c r="U159" s="120"/>
      <c r="V159" s="120"/>
      <c r="W159" s="120"/>
      <c r="X159" s="120"/>
    </row>
    <row r="160" spans="1:24" ht="95.55" customHeight="1">
      <c r="A160" s="354"/>
      <c r="B160" s="354"/>
      <c r="C160" s="354"/>
      <c r="D160" s="354"/>
      <c r="E160" s="354"/>
      <c r="F160" s="354"/>
      <c r="G160" s="354"/>
      <c r="H160" s="354"/>
      <c r="I160" s="116" t="s">
        <v>551</v>
      </c>
      <c r="J160" s="148" t="s">
        <v>289</v>
      </c>
      <c r="K160" s="39" t="s">
        <v>1117</v>
      </c>
      <c r="L160" s="39"/>
      <c r="M160" s="39"/>
      <c r="N160" s="39"/>
      <c r="O160" s="39"/>
      <c r="P160" s="39"/>
      <c r="Q160" s="39"/>
      <c r="R160" s="39"/>
      <c r="S160" s="39"/>
      <c r="T160" s="39"/>
      <c r="U160" s="39"/>
      <c r="V160" s="39"/>
      <c r="W160" s="39"/>
      <c r="X160" s="39"/>
    </row>
    <row r="161" spans="1:24" ht="83.1" customHeight="1">
      <c r="A161" s="354"/>
      <c r="B161" s="354"/>
      <c r="C161" s="354"/>
      <c r="D161" s="354"/>
      <c r="E161" s="354"/>
      <c r="F161" s="354"/>
      <c r="G161" s="354"/>
      <c r="H161" s="354"/>
      <c r="I161" s="116" t="s">
        <v>552</v>
      </c>
      <c r="J161" s="149" t="s">
        <v>1074</v>
      </c>
      <c r="K161" s="39" t="s">
        <v>1118</v>
      </c>
      <c r="L161" s="39"/>
      <c r="M161" s="39"/>
      <c r="N161" s="39"/>
      <c r="O161" s="39"/>
      <c r="P161" s="39"/>
      <c r="Q161" s="39"/>
      <c r="R161" s="39"/>
      <c r="S161" s="39"/>
      <c r="T161" s="39"/>
      <c r="U161" s="39"/>
      <c r="V161" s="39"/>
      <c r="W161" s="39"/>
      <c r="X161" s="39"/>
    </row>
    <row r="162" spans="1:24" s="92" customFormat="1" ht="359.55" customHeight="1">
      <c r="A162" s="354"/>
      <c r="B162" s="354"/>
      <c r="C162" s="354"/>
      <c r="D162" s="354"/>
      <c r="E162" s="354"/>
      <c r="F162" s="354"/>
      <c r="G162" s="354"/>
      <c r="H162" s="354"/>
      <c r="I162" s="116" t="s">
        <v>553</v>
      </c>
      <c r="J162" s="148" t="s">
        <v>289</v>
      </c>
      <c r="K162" s="148" t="s">
        <v>1119</v>
      </c>
      <c r="L162" s="116"/>
      <c r="M162" s="116"/>
      <c r="N162" s="116"/>
      <c r="O162" s="116"/>
      <c r="P162" s="116"/>
      <c r="Q162" s="116"/>
      <c r="R162" s="116"/>
      <c r="S162" s="116"/>
      <c r="T162" s="109"/>
      <c r="U162" s="116"/>
      <c r="V162" s="116"/>
      <c r="W162" s="116"/>
      <c r="X162" s="116"/>
    </row>
    <row r="163" spans="1:24" ht="65.55" customHeight="1">
      <c r="A163" s="354"/>
      <c r="B163" s="354"/>
      <c r="C163" s="354"/>
      <c r="D163" s="354"/>
      <c r="E163" s="354"/>
      <c r="F163" s="354"/>
      <c r="G163" s="354"/>
      <c r="H163" s="354"/>
      <c r="I163" s="116" t="s">
        <v>554</v>
      </c>
      <c r="J163" s="148" t="s">
        <v>289</v>
      </c>
      <c r="K163" s="148" t="s">
        <v>289</v>
      </c>
      <c r="L163" s="116"/>
      <c r="M163" s="116"/>
      <c r="N163" s="116"/>
      <c r="O163" s="116"/>
      <c r="P163" s="116"/>
      <c r="Q163" s="116"/>
      <c r="R163" s="116"/>
      <c r="S163" s="116"/>
      <c r="T163" s="116"/>
      <c r="U163" s="116"/>
      <c r="V163" s="116"/>
      <c r="W163" s="116"/>
      <c r="X163" s="116"/>
    </row>
    <row r="164" spans="1:24" ht="64.5" customHeight="1">
      <c r="A164" s="354"/>
      <c r="B164" s="354"/>
      <c r="C164" s="354"/>
      <c r="D164" s="354"/>
      <c r="E164" s="354"/>
      <c r="F164" s="354"/>
      <c r="G164" s="354"/>
      <c r="H164" s="354"/>
      <c r="I164" s="116" t="s">
        <v>555</v>
      </c>
      <c r="J164" s="148" t="s">
        <v>289</v>
      </c>
      <c r="K164" s="148" t="s">
        <v>289</v>
      </c>
      <c r="L164" s="116"/>
      <c r="M164" s="116"/>
      <c r="N164" s="116"/>
      <c r="O164" s="116"/>
      <c r="P164" s="116"/>
      <c r="Q164" s="116"/>
      <c r="R164" s="116"/>
      <c r="S164" s="116"/>
      <c r="T164" s="116"/>
      <c r="U164" s="116"/>
      <c r="V164" s="116"/>
      <c r="W164" s="116"/>
      <c r="X164" s="116"/>
    </row>
    <row r="165" spans="1:24" ht="409.6" customHeight="1">
      <c r="A165" s="354"/>
      <c r="B165" s="354"/>
      <c r="C165" s="354"/>
      <c r="D165" s="354"/>
      <c r="E165" s="354"/>
      <c r="F165" s="354"/>
      <c r="G165" s="354"/>
      <c r="H165" s="354"/>
      <c r="I165" s="116" t="s">
        <v>556</v>
      </c>
      <c r="J165" s="148" t="s">
        <v>289</v>
      </c>
      <c r="K165" s="110" t="s">
        <v>1120</v>
      </c>
      <c r="L165" s="116"/>
      <c r="M165" s="116"/>
      <c r="N165" s="116"/>
      <c r="O165" s="116"/>
      <c r="P165" s="116"/>
      <c r="Q165" s="116"/>
      <c r="R165" s="116"/>
      <c r="S165" s="116"/>
      <c r="T165" s="116"/>
      <c r="U165" s="116"/>
      <c r="V165" s="116"/>
      <c r="W165" s="116"/>
      <c r="X165" s="116"/>
    </row>
    <row r="166" spans="1:24" ht="75.45" customHeight="1">
      <c r="A166" s="354"/>
      <c r="B166" s="354"/>
      <c r="C166" s="354"/>
      <c r="D166" s="354"/>
      <c r="E166" s="354"/>
      <c r="F166" s="354"/>
      <c r="G166" s="354"/>
      <c r="H166" s="354"/>
      <c r="I166" s="116" t="s">
        <v>557</v>
      </c>
      <c r="J166" s="148" t="s">
        <v>289</v>
      </c>
      <c r="K166" s="148" t="s">
        <v>289</v>
      </c>
      <c r="L166" s="116"/>
      <c r="M166" s="116"/>
      <c r="N166" s="116"/>
      <c r="O166" s="116"/>
      <c r="P166" s="116"/>
      <c r="Q166" s="116"/>
      <c r="R166" s="116"/>
      <c r="S166" s="116"/>
      <c r="T166" s="116"/>
      <c r="U166" s="116"/>
      <c r="V166" s="116"/>
      <c r="W166" s="116"/>
      <c r="X166" s="116"/>
    </row>
    <row r="167" spans="1:24" ht="70.5" customHeight="1">
      <c r="A167" s="354"/>
      <c r="B167" s="354"/>
      <c r="C167" s="354"/>
      <c r="D167" s="354"/>
      <c r="E167" s="354"/>
      <c r="F167" s="354"/>
      <c r="G167" s="354"/>
      <c r="H167" s="354"/>
      <c r="I167" s="116" t="s">
        <v>558</v>
      </c>
      <c r="J167" s="148" t="s">
        <v>289</v>
      </c>
      <c r="K167" s="148" t="s">
        <v>289</v>
      </c>
      <c r="L167" s="116"/>
      <c r="M167" s="116"/>
      <c r="N167" s="116"/>
      <c r="O167" s="116"/>
      <c r="P167" s="116"/>
      <c r="Q167" s="116"/>
      <c r="R167" s="116"/>
      <c r="S167" s="116"/>
      <c r="T167" s="116"/>
      <c r="U167" s="116"/>
      <c r="V167" s="116"/>
      <c r="W167" s="116"/>
      <c r="X167" s="116"/>
    </row>
    <row r="168" spans="1:24" ht="60" customHeight="1">
      <c r="A168" s="354" t="s">
        <v>77</v>
      </c>
      <c r="B168" s="354" t="s">
        <v>78</v>
      </c>
      <c r="C168" s="354" t="s">
        <v>335</v>
      </c>
      <c r="D168" s="354" t="s">
        <v>559</v>
      </c>
      <c r="E168" s="354" t="s">
        <v>560</v>
      </c>
      <c r="F168" s="354" t="s">
        <v>292</v>
      </c>
      <c r="G168" s="354" t="s">
        <v>64</v>
      </c>
      <c r="H168" s="354" t="s">
        <v>59</v>
      </c>
      <c r="I168" s="116" t="s">
        <v>561</v>
      </c>
      <c r="J168" s="148" t="s">
        <v>289</v>
      </c>
      <c r="K168" s="143">
        <v>1</v>
      </c>
      <c r="L168" s="144"/>
      <c r="M168" s="144"/>
      <c r="N168" s="145"/>
      <c r="O168" s="145"/>
      <c r="P168" s="145"/>
      <c r="Q168" s="145"/>
      <c r="R168" s="145"/>
      <c r="S168" s="145"/>
      <c r="T168" s="145"/>
      <c r="U168" s="145"/>
      <c r="V168" s="145"/>
      <c r="W168" s="146"/>
      <c r="X168" s="146"/>
    </row>
    <row r="169" spans="1:24" ht="95.1" customHeight="1">
      <c r="A169" s="354"/>
      <c r="B169" s="354"/>
      <c r="C169" s="354"/>
      <c r="D169" s="354"/>
      <c r="E169" s="354"/>
      <c r="F169" s="354"/>
      <c r="G169" s="354"/>
      <c r="H169" s="354"/>
      <c r="I169" s="116" t="s">
        <v>562</v>
      </c>
      <c r="J169" s="148" t="s">
        <v>289</v>
      </c>
      <c r="K169" s="39" t="s">
        <v>1081</v>
      </c>
      <c r="L169" s="39"/>
      <c r="M169" s="39"/>
      <c r="N169" s="120"/>
      <c r="O169" s="120"/>
      <c r="P169" s="120"/>
      <c r="Q169" s="120"/>
      <c r="R169" s="120"/>
      <c r="S169" s="120"/>
      <c r="T169" s="120"/>
      <c r="U169" s="120"/>
      <c r="V169" s="120"/>
      <c r="W169" s="120"/>
      <c r="X169" s="120"/>
    </row>
    <row r="170" spans="1:24" ht="118.5" customHeight="1">
      <c r="A170" s="354"/>
      <c r="B170" s="354"/>
      <c r="C170" s="354"/>
      <c r="D170" s="354"/>
      <c r="E170" s="354"/>
      <c r="F170" s="354"/>
      <c r="G170" s="354"/>
      <c r="H170" s="354"/>
      <c r="I170" s="116" t="s">
        <v>563</v>
      </c>
      <c r="J170" s="148" t="s">
        <v>289</v>
      </c>
      <c r="K170" s="39" t="s">
        <v>1057</v>
      </c>
      <c r="L170" s="39"/>
      <c r="M170" s="39"/>
      <c r="N170" s="120"/>
      <c r="O170" s="120"/>
      <c r="P170" s="120"/>
      <c r="Q170" s="120"/>
      <c r="R170" s="120"/>
      <c r="S170" s="120"/>
      <c r="T170" s="120"/>
      <c r="U170" s="120"/>
      <c r="V170" s="120"/>
      <c r="W170" s="120"/>
      <c r="X170" s="120"/>
    </row>
    <row r="171" spans="1:24" ht="109.2" customHeight="1">
      <c r="A171" s="354"/>
      <c r="B171" s="354"/>
      <c r="C171" s="354"/>
      <c r="D171" s="354"/>
      <c r="E171" s="354"/>
      <c r="F171" s="354"/>
      <c r="G171" s="354"/>
      <c r="H171" s="354"/>
      <c r="I171" s="116" t="s">
        <v>564</v>
      </c>
      <c r="J171" s="148" t="s">
        <v>289</v>
      </c>
      <c r="K171" s="39" t="s">
        <v>1057</v>
      </c>
      <c r="L171" s="39"/>
      <c r="M171" s="39"/>
      <c r="N171" s="120"/>
      <c r="O171" s="120"/>
      <c r="P171" s="120"/>
      <c r="Q171" s="120"/>
      <c r="R171" s="120"/>
      <c r="S171" s="120"/>
      <c r="T171" s="120"/>
      <c r="U171" s="120"/>
      <c r="V171" s="120"/>
      <c r="W171" s="120"/>
      <c r="X171" s="120"/>
    </row>
    <row r="172" spans="1:24" ht="40.200000000000003" customHeight="1">
      <c r="A172" s="360" t="s">
        <v>332</v>
      </c>
      <c r="B172" s="360"/>
      <c r="C172" s="360"/>
      <c r="D172" s="360"/>
      <c r="E172" s="360"/>
      <c r="F172" s="360"/>
      <c r="G172" s="360"/>
      <c r="H172" s="360"/>
      <c r="I172" s="360"/>
      <c r="J172" s="360"/>
      <c r="K172" s="360"/>
      <c r="L172" s="360"/>
      <c r="M172" s="360"/>
      <c r="N172" s="360"/>
      <c r="O172" s="360"/>
      <c r="P172" s="360"/>
      <c r="Q172" s="360"/>
      <c r="R172" s="360"/>
      <c r="S172" s="360"/>
      <c r="T172" s="360"/>
      <c r="U172" s="360"/>
      <c r="V172" s="360"/>
      <c r="W172" s="360"/>
      <c r="X172" s="129"/>
    </row>
    <row r="173" spans="1:24" ht="84.45" customHeight="1">
      <c r="A173" s="354" t="s">
        <v>320</v>
      </c>
      <c r="B173" s="354" t="s">
        <v>75</v>
      </c>
      <c r="C173" s="354" t="s">
        <v>69</v>
      </c>
      <c r="D173" s="354" t="s">
        <v>565</v>
      </c>
      <c r="E173" s="354" t="s">
        <v>566</v>
      </c>
      <c r="F173" s="354" t="s">
        <v>292</v>
      </c>
      <c r="G173" s="354" t="s">
        <v>65</v>
      </c>
      <c r="H173" s="354" t="s">
        <v>58</v>
      </c>
      <c r="I173" s="116" t="s">
        <v>567</v>
      </c>
      <c r="J173" s="148" t="s">
        <v>1121</v>
      </c>
      <c r="K173" s="148" t="s">
        <v>1121</v>
      </c>
      <c r="L173" s="116"/>
      <c r="M173" s="116"/>
      <c r="N173" s="116"/>
      <c r="O173" s="116"/>
      <c r="P173" s="116"/>
      <c r="Q173" s="116"/>
      <c r="R173" s="116"/>
      <c r="S173" s="116"/>
      <c r="T173" s="116"/>
      <c r="U173" s="116"/>
      <c r="V173" s="116"/>
      <c r="W173" s="116"/>
      <c r="X173" s="116"/>
    </row>
    <row r="174" spans="1:24" ht="88.5" customHeight="1">
      <c r="A174" s="354"/>
      <c r="B174" s="354"/>
      <c r="C174" s="354"/>
      <c r="D174" s="354"/>
      <c r="E174" s="354"/>
      <c r="F174" s="354"/>
      <c r="G174" s="354"/>
      <c r="H174" s="354"/>
      <c r="I174" s="116" t="s">
        <v>568</v>
      </c>
      <c r="J174" s="148" t="s">
        <v>1122</v>
      </c>
      <c r="K174" s="39" t="s">
        <v>289</v>
      </c>
      <c r="L174" s="127"/>
      <c r="M174" s="127"/>
      <c r="N174" s="128"/>
      <c r="O174" s="128"/>
      <c r="P174" s="128"/>
      <c r="Q174" s="128"/>
      <c r="R174" s="128"/>
      <c r="S174" s="128"/>
      <c r="T174" s="128"/>
      <c r="U174" s="128"/>
      <c r="V174" s="128"/>
      <c r="W174" s="128"/>
      <c r="X174" s="128"/>
    </row>
    <row r="175" spans="1:24" ht="82.05" customHeight="1">
      <c r="A175" s="354"/>
      <c r="B175" s="354"/>
      <c r="C175" s="354"/>
      <c r="D175" s="354"/>
      <c r="E175" s="354"/>
      <c r="F175" s="354"/>
      <c r="G175" s="354"/>
      <c r="H175" s="354"/>
      <c r="I175" s="116" t="s">
        <v>569</v>
      </c>
      <c r="J175" s="148" t="s">
        <v>1123</v>
      </c>
      <c r="K175" s="148" t="s">
        <v>1123</v>
      </c>
      <c r="L175" s="116"/>
      <c r="M175" s="116"/>
      <c r="N175" s="116"/>
      <c r="O175" s="116"/>
      <c r="P175" s="116"/>
      <c r="Q175" s="116"/>
      <c r="R175" s="116"/>
      <c r="S175" s="116"/>
      <c r="T175" s="116"/>
      <c r="U175" s="116"/>
      <c r="V175" s="116"/>
      <c r="W175" s="116"/>
      <c r="X175" s="116"/>
    </row>
    <row r="176" spans="1:24" ht="142.05000000000001" customHeight="1">
      <c r="A176" s="354"/>
      <c r="B176" s="354"/>
      <c r="C176" s="354"/>
      <c r="D176" s="354"/>
      <c r="E176" s="354"/>
      <c r="F176" s="354"/>
      <c r="G176" s="354"/>
      <c r="H176" s="354"/>
      <c r="I176" s="116" t="s">
        <v>570</v>
      </c>
      <c r="J176" s="148" t="s">
        <v>289</v>
      </c>
      <c r="K176" s="39" t="s">
        <v>1124</v>
      </c>
      <c r="L176" s="39"/>
      <c r="M176" s="39"/>
      <c r="N176" s="39"/>
      <c r="O176" s="39"/>
      <c r="P176" s="39"/>
      <c r="Q176" s="39"/>
      <c r="R176" s="39"/>
      <c r="S176" s="39"/>
      <c r="T176" s="39"/>
      <c r="U176" s="39"/>
      <c r="V176" s="39"/>
      <c r="W176" s="39"/>
      <c r="X176" s="39"/>
    </row>
    <row r="177" spans="1:24" ht="96" customHeight="1">
      <c r="A177" s="354"/>
      <c r="B177" s="354"/>
      <c r="C177" s="354"/>
      <c r="D177" s="354"/>
      <c r="E177" s="354"/>
      <c r="F177" s="354"/>
      <c r="G177" s="354"/>
      <c r="H177" s="354"/>
      <c r="I177" s="116" t="s">
        <v>571</v>
      </c>
      <c r="J177" s="148" t="s">
        <v>1122</v>
      </c>
      <c r="K177" s="39" t="s">
        <v>289</v>
      </c>
      <c r="L177" s="39"/>
      <c r="M177" s="39"/>
      <c r="N177" s="120"/>
      <c r="O177" s="120"/>
      <c r="P177" s="120"/>
      <c r="Q177" s="120"/>
      <c r="R177" s="120"/>
      <c r="S177" s="120"/>
      <c r="T177" s="120"/>
      <c r="U177" s="120"/>
      <c r="V177" s="120"/>
      <c r="W177" s="120"/>
      <c r="X177" s="120"/>
    </row>
    <row r="178" spans="1:24" ht="92.55" customHeight="1">
      <c r="A178" s="354"/>
      <c r="B178" s="354"/>
      <c r="C178" s="354"/>
      <c r="D178" s="354"/>
      <c r="E178" s="354"/>
      <c r="F178" s="354"/>
      <c r="G178" s="354"/>
      <c r="H178" s="354"/>
      <c r="I178" s="116" t="s">
        <v>572</v>
      </c>
      <c r="J178" s="148" t="s">
        <v>289</v>
      </c>
      <c r="K178" s="39" t="s">
        <v>1125</v>
      </c>
      <c r="L178" s="39"/>
      <c r="M178" s="39"/>
      <c r="N178" s="39"/>
      <c r="O178" s="39"/>
      <c r="P178" s="39"/>
      <c r="Q178" s="39"/>
      <c r="R178" s="39"/>
      <c r="S178" s="39"/>
      <c r="T178" s="39"/>
      <c r="U178" s="39"/>
      <c r="V178" s="39"/>
      <c r="W178" s="39"/>
      <c r="X178" s="39"/>
    </row>
    <row r="179" spans="1:24" ht="87.15" customHeight="1">
      <c r="A179" s="354"/>
      <c r="B179" s="354"/>
      <c r="C179" s="354"/>
      <c r="D179" s="354"/>
      <c r="E179" s="354"/>
      <c r="F179" s="354"/>
      <c r="G179" s="354"/>
      <c r="H179" s="354"/>
      <c r="I179" s="116" t="s">
        <v>573</v>
      </c>
      <c r="J179" s="148" t="s">
        <v>289</v>
      </c>
      <c r="K179" s="39" t="s">
        <v>1126</v>
      </c>
      <c r="L179" s="39"/>
      <c r="M179" s="39"/>
      <c r="N179" s="120"/>
      <c r="O179" s="120"/>
      <c r="P179" s="120"/>
      <c r="Q179" s="120"/>
      <c r="R179" s="120"/>
      <c r="S179" s="120"/>
      <c r="T179" s="120"/>
      <c r="U179" s="120"/>
      <c r="V179" s="120"/>
      <c r="W179" s="120"/>
      <c r="X179" s="120"/>
    </row>
    <row r="180" spans="1:24" ht="94.05" customHeight="1">
      <c r="A180" s="354"/>
      <c r="B180" s="354"/>
      <c r="C180" s="354"/>
      <c r="D180" s="354"/>
      <c r="E180" s="354"/>
      <c r="F180" s="354"/>
      <c r="G180" s="354"/>
      <c r="H180" s="354"/>
      <c r="I180" s="116" t="s">
        <v>574</v>
      </c>
      <c r="J180" s="148" t="s">
        <v>289</v>
      </c>
      <c r="K180" s="39" t="s">
        <v>1127</v>
      </c>
      <c r="L180" s="39"/>
      <c r="M180" s="39"/>
      <c r="N180" s="39"/>
      <c r="O180" s="39"/>
      <c r="P180" s="39"/>
      <c r="Q180" s="39"/>
      <c r="R180" s="39"/>
      <c r="S180" s="39"/>
      <c r="T180" s="39"/>
      <c r="U180" s="39"/>
      <c r="V180" s="39"/>
      <c r="W180" s="39"/>
      <c r="X180" s="39"/>
    </row>
    <row r="181" spans="1:24" ht="90.45" customHeight="1">
      <c r="A181" s="354"/>
      <c r="B181" s="354"/>
      <c r="C181" s="354"/>
      <c r="D181" s="354"/>
      <c r="E181" s="354"/>
      <c r="F181" s="354"/>
      <c r="G181" s="354"/>
      <c r="H181" s="354"/>
      <c r="I181" s="116" t="s">
        <v>575</v>
      </c>
      <c r="J181" s="148" t="s">
        <v>1128</v>
      </c>
      <c r="K181" s="127" t="s">
        <v>289</v>
      </c>
      <c r="L181" s="39"/>
      <c r="M181" s="39"/>
      <c r="N181" s="120"/>
      <c r="O181" s="120"/>
      <c r="P181" s="120"/>
      <c r="Q181" s="120"/>
      <c r="R181" s="120"/>
      <c r="S181" s="120"/>
      <c r="T181" s="120"/>
      <c r="U181" s="120"/>
      <c r="V181" s="120"/>
      <c r="W181" s="120"/>
      <c r="X181" s="120"/>
    </row>
    <row r="182" spans="1:24" ht="162" customHeight="1">
      <c r="A182" s="354"/>
      <c r="B182" s="354"/>
      <c r="C182" s="354"/>
      <c r="D182" s="354"/>
      <c r="E182" s="354"/>
      <c r="F182" s="354"/>
      <c r="G182" s="354"/>
      <c r="H182" s="354"/>
      <c r="I182" s="116" t="s">
        <v>576</v>
      </c>
      <c r="J182" s="148" t="s">
        <v>1129</v>
      </c>
      <c r="K182" s="148" t="s">
        <v>1129</v>
      </c>
      <c r="L182" s="116"/>
      <c r="M182" s="116"/>
      <c r="N182" s="116"/>
      <c r="O182" s="116"/>
      <c r="P182" s="116"/>
      <c r="Q182" s="116"/>
      <c r="R182" s="116"/>
      <c r="S182" s="116"/>
      <c r="T182" s="116"/>
      <c r="U182" s="116"/>
      <c r="V182" s="116"/>
      <c r="W182" s="116"/>
      <c r="X182" s="116"/>
    </row>
    <row r="183" spans="1:24" ht="145.19999999999999" customHeight="1">
      <c r="A183" s="354"/>
      <c r="B183" s="354"/>
      <c r="C183" s="354"/>
      <c r="D183" s="354"/>
      <c r="E183" s="354"/>
      <c r="F183" s="354"/>
      <c r="G183" s="354"/>
      <c r="H183" s="354"/>
      <c r="I183" s="116" t="s">
        <v>577</v>
      </c>
      <c r="J183" s="148" t="s">
        <v>289</v>
      </c>
      <c r="K183" s="39" t="s">
        <v>1130</v>
      </c>
      <c r="L183" s="39"/>
      <c r="M183" s="39"/>
      <c r="N183" s="39"/>
      <c r="O183" s="39"/>
      <c r="P183" s="39"/>
      <c r="Q183" s="39"/>
      <c r="R183" s="39"/>
      <c r="S183" s="39"/>
      <c r="T183" s="39"/>
      <c r="U183" s="39"/>
      <c r="V183" s="39"/>
      <c r="W183" s="39"/>
      <c r="X183" s="39"/>
    </row>
    <row r="184" spans="1:24" ht="142.5" customHeight="1">
      <c r="A184" s="354" t="s">
        <v>71</v>
      </c>
      <c r="B184" s="354" t="s">
        <v>75</v>
      </c>
      <c r="C184" s="354" t="s">
        <v>69</v>
      </c>
      <c r="D184" s="354" t="s">
        <v>578</v>
      </c>
      <c r="E184" s="354" t="s">
        <v>566</v>
      </c>
      <c r="F184" s="354" t="s">
        <v>292</v>
      </c>
      <c r="G184" s="354"/>
      <c r="H184" s="354"/>
      <c r="I184" s="116" t="s">
        <v>570</v>
      </c>
      <c r="J184" s="148" t="s">
        <v>289</v>
      </c>
      <c r="K184" s="39" t="s">
        <v>1131</v>
      </c>
      <c r="L184" s="39"/>
      <c r="M184" s="39"/>
      <c r="N184" s="39"/>
      <c r="O184" s="39"/>
      <c r="P184" s="39"/>
      <c r="Q184" s="39"/>
      <c r="R184" s="39"/>
      <c r="S184" s="39"/>
      <c r="T184" s="39"/>
      <c r="U184" s="39"/>
      <c r="V184" s="39"/>
      <c r="W184" s="39"/>
      <c r="X184" s="39"/>
    </row>
    <row r="185" spans="1:24" s="55" customFormat="1" ht="117.15" customHeight="1">
      <c r="A185" s="354" t="s">
        <v>320</v>
      </c>
      <c r="B185" s="354" t="s">
        <v>75</v>
      </c>
      <c r="C185" s="354" t="s">
        <v>69</v>
      </c>
      <c r="D185" s="354" t="s">
        <v>579</v>
      </c>
      <c r="E185" s="354" t="s">
        <v>580</v>
      </c>
      <c r="F185" s="354" t="s">
        <v>292</v>
      </c>
      <c r="G185" s="354" t="s">
        <v>65</v>
      </c>
      <c r="H185" s="354" t="s">
        <v>58</v>
      </c>
      <c r="I185" s="116" t="s">
        <v>581</v>
      </c>
      <c r="J185" s="148" t="s">
        <v>289</v>
      </c>
      <c r="K185" s="39" t="s">
        <v>1057</v>
      </c>
      <c r="L185" s="39"/>
      <c r="M185" s="39"/>
      <c r="N185" s="120"/>
      <c r="O185" s="120"/>
      <c r="P185" s="120"/>
      <c r="Q185" s="120"/>
      <c r="R185" s="120"/>
      <c r="S185" s="120"/>
      <c r="T185" s="120"/>
      <c r="U185" s="120"/>
      <c r="V185" s="120"/>
      <c r="W185" s="120"/>
      <c r="X185" s="120"/>
    </row>
    <row r="186" spans="1:24" s="55" customFormat="1" ht="114.45" customHeight="1">
      <c r="A186" s="354"/>
      <c r="B186" s="354"/>
      <c r="C186" s="354"/>
      <c r="D186" s="354"/>
      <c r="E186" s="354"/>
      <c r="F186" s="354"/>
      <c r="G186" s="354"/>
      <c r="H186" s="354"/>
      <c r="I186" s="116" t="s">
        <v>582</v>
      </c>
      <c r="J186" s="148" t="s">
        <v>289</v>
      </c>
      <c r="K186" s="39" t="s">
        <v>1057</v>
      </c>
      <c r="L186" s="39"/>
      <c r="M186" s="39"/>
      <c r="N186" s="120"/>
      <c r="O186" s="120"/>
      <c r="P186" s="120"/>
      <c r="Q186" s="120"/>
      <c r="R186" s="120"/>
      <c r="S186" s="120"/>
      <c r="T186" s="120"/>
      <c r="U186" s="120"/>
      <c r="V186" s="120"/>
      <c r="W186" s="120"/>
      <c r="X186" s="120"/>
    </row>
    <row r="187" spans="1:24" ht="112.5" customHeight="1">
      <c r="A187" s="354" t="s">
        <v>71</v>
      </c>
      <c r="B187" s="354" t="s">
        <v>75</v>
      </c>
      <c r="C187" s="354" t="s">
        <v>69</v>
      </c>
      <c r="D187" s="354" t="s">
        <v>583</v>
      </c>
      <c r="E187" s="354" t="s">
        <v>584</v>
      </c>
      <c r="F187" s="354" t="s">
        <v>292</v>
      </c>
      <c r="G187" s="354" t="s">
        <v>65</v>
      </c>
      <c r="H187" s="354" t="s">
        <v>58</v>
      </c>
      <c r="I187" s="116" t="s">
        <v>585</v>
      </c>
      <c r="J187" s="148" t="s">
        <v>289</v>
      </c>
      <c r="K187" s="39" t="s">
        <v>1057</v>
      </c>
      <c r="L187" s="39"/>
      <c r="M187" s="39"/>
      <c r="N187" s="39"/>
      <c r="O187" s="39"/>
      <c r="P187" s="39"/>
      <c r="Q187" s="39"/>
      <c r="R187" s="39"/>
      <c r="S187" s="39"/>
      <c r="T187" s="39"/>
      <c r="U187" s="39"/>
      <c r="V187" s="39"/>
      <c r="W187" s="39"/>
      <c r="X187" s="39"/>
    </row>
    <row r="188" spans="1:24" ht="159.44999999999999" customHeight="1">
      <c r="A188" s="354"/>
      <c r="B188" s="354"/>
      <c r="C188" s="354"/>
      <c r="D188" s="354"/>
      <c r="E188" s="354"/>
      <c r="F188" s="354"/>
      <c r="G188" s="354"/>
      <c r="H188" s="354"/>
      <c r="I188" s="116" t="s">
        <v>586</v>
      </c>
      <c r="J188" s="148" t="s">
        <v>289</v>
      </c>
      <c r="K188" s="39" t="s">
        <v>1057</v>
      </c>
      <c r="L188" s="39"/>
      <c r="M188" s="39"/>
      <c r="N188" s="39"/>
      <c r="O188" s="39"/>
      <c r="P188" s="39"/>
      <c r="Q188" s="39"/>
      <c r="R188" s="39"/>
      <c r="S188" s="39"/>
      <c r="T188" s="39"/>
      <c r="U188" s="39"/>
      <c r="V188" s="39"/>
      <c r="W188" s="39"/>
      <c r="X188" s="39"/>
    </row>
    <row r="189" spans="1:24" ht="351.15" customHeight="1">
      <c r="A189" s="116" t="s">
        <v>71</v>
      </c>
      <c r="B189" s="116" t="s">
        <v>75</v>
      </c>
      <c r="C189" s="116" t="s">
        <v>69</v>
      </c>
      <c r="D189" s="116" t="s">
        <v>587</v>
      </c>
      <c r="E189" s="116" t="s">
        <v>330</v>
      </c>
      <c r="F189" s="116" t="s">
        <v>292</v>
      </c>
      <c r="G189" s="116" t="s">
        <v>61</v>
      </c>
      <c r="H189" s="116" t="s">
        <v>60</v>
      </c>
      <c r="I189" s="116" t="s">
        <v>588</v>
      </c>
      <c r="J189" s="148" t="s">
        <v>1132</v>
      </c>
      <c r="K189" s="39" t="s">
        <v>1057</v>
      </c>
      <c r="L189" s="39"/>
      <c r="M189" s="39"/>
      <c r="N189" s="120"/>
      <c r="O189" s="120"/>
      <c r="P189" s="120"/>
      <c r="Q189" s="120"/>
      <c r="R189" s="120"/>
      <c r="S189" s="120"/>
      <c r="T189" s="120"/>
      <c r="U189" s="120"/>
      <c r="V189" s="120"/>
      <c r="W189" s="120"/>
      <c r="X189" s="120"/>
    </row>
    <row r="190" spans="1:24" ht="121.2" customHeight="1">
      <c r="A190" s="354" t="s">
        <v>71</v>
      </c>
      <c r="B190" s="354" t="s">
        <v>75</v>
      </c>
      <c r="C190" s="354" t="s">
        <v>69</v>
      </c>
      <c r="D190" s="354" t="s">
        <v>589</v>
      </c>
      <c r="E190" s="354" t="s">
        <v>330</v>
      </c>
      <c r="F190" s="354" t="s">
        <v>292</v>
      </c>
      <c r="G190" s="354" t="s">
        <v>61</v>
      </c>
      <c r="H190" s="354" t="s">
        <v>60</v>
      </c>
      <c r="I190" s="116" t="s">
        <v>590</v>
      </c>
      <c r="J190" s="148" t="s">
        <v>289</v>
      </c>
      <c r="K190" s="39" t="s">
        <v>1057</v>
      </c>
      <c r="L190" s="39"/>
      <c r="M190" s="39"/>
      <c r="N190" s="120"/>
      <c r="O190" s="120"/>
      <c r="P190" s="120"/>
      <c r="Q190" s="120"/>
      <c r="R190" s="120"/>
      <c r="S190" s="120"/>
      <c r="T190" s="120"/>
      <c r="U190" s="120"/>
      <c r="V190" s="120"/>
      <c r="W190" s="120"/>
      <c r="X190" s="120"/>
    </row>
    <row r="191" spans="1:24" ht="112.5" customHeight="1">
      <c r="A191" s="354"/>
      <c r="B191" s="354"/>
      <c r="C191" s="354"/>
      <c r="D191" s="354"/>
      <c r="E191" s="354"/>
      <c r="F191" s="354"/>
      <c r="G191" s="354"/>
      <c r="H191" s="354"/>
      <c r="I191" s="116" t="s">
        <v>591</v>
      </c>
      <c r="J191" s="148" t="s">
        <v>289</v>
      </c>
      <c r="K191" s="39" t="s">
        <v>1057</v>
      </c>
      <c r="L191" s="39"/>
      <c r="M191" s="39"/>
      <c r="N191" s="120"/>
      <c r="O191" s="120"/>
      <c r="P191" s="120"/>
      <c r="Q191" s="120"/>
      <c r="R191" s="120"/>
      <c r="S191" s="120"/>
      <c r="T191" s="120"/>
      <c r="U191" s="120"/>
      <c r="V191" s="120"/>
      <c r="W191" s="120"/>
      <c r="X191" s="120"/>
    </row>
    <row r="192" spans="1:24" ht="113.55" customHeight="1">
      <c r="A192" s="354"/>
      <c r="B192" s="354"/>
      <c r="C192" s="354"/>
      <c r="D192" s="354"/>
      <c r="E192" s="354"/>
      <c r="F192" s="354"/>
      <c r="G192" s="354"/>
      <c r="H192" s="354"/>
      <c r="I192" s="116" t="s">
        <v>592</v>
      </c>
      <c r="J192" s="148" t="s">
        <v>289</v>
      </c>
      <c r="K192" s="39" t="s">
        <v>1057</v>
      </c>
      <c r="L192" s="39"/>
      <c r="M192" s="39"/>
      <c r="N192" s="120"/>
      <c r="O192" s="120"/>
      <c r="P192" s="120"/>
      <c r="Q192" s="120"/>
      <c r="R192" s="120"/>
      <c r="S192" s="120"/>
      <c r="T192" s="120"/>
      <c r="U192" s="120"/>
      <c r="V192" s="120"/>
      <c r="W192" s="120"/>
      <c r="X192" s="120"/>
    </row>
    <row r="193" spans="1:24" ht="237.15" customHeight="1">
      <c r="A193" s="354"/>
      <c r="B193" s="354"/>
      <c r="C193" s="354"/>
      <c r="D193" s="354"/>
      <c r="E193" s="354"/>
      <c r="F193" s="354"/>
      <c r="G193" s="354"/>
      <c r="H193" s="354"/>
      <c r="I193" s="116" t="s">
        <v>593</v>
      </c>
      <c r="J193" s="148" t="s">
        <v>1133</v>
      </c>
      <c r="K193" s="39" t="s">
        <v>1057</v>
      </c>
      <c r="L193" s="39"/>
      <c r="M193" s="39"/>
      <c r="N193" s="120"/>
      <c r="O193" s="120"/>
      <c r="P193" s="120"/>
      <c r="Q193" s="120"/>
      <c r="R193" s="120"/>
      <c r="S193" s="120"/>
      <c r="T193" s="120"/>
      <c r="U193" s="120"/>
      <c r="V193" s="120"/>
      <c r="W193" s="120"/>
      <c r="X193" s="120"/>
    </row>
    <row r="194" spans="1:24" ht="114.45" customHeight="1">
      <c r="A194" s="354"/>
      <c r="B194" s="354"/>
      <c r="C194" s="354"/>
      <c r="D194" s="354"/>
      <c r="E194" s="354"/>
      <c r="F194" s="354"/>
      <c r="G194" s="354"/>
      <c r="H194" s="354"/>
      <c r="I194" s="116" t="s">
        <v>594</v>
      </c>
      <c r="J194" s="148" t="s">
        <v>289</v>
      </c>
      <c r="K194" s="39" t="s">
        <v>1057</v>
      </c>
      <c r="L194" s="39"/>
      <c r="M194" s="39"/>
      <c r="N194" s="120"/>
      <c r="O194" s="120"/>
      <c r="P194" s="120"/>
      <c r="Q194" s="120"/>
      <c r="R194" s="120"/>
      <c r="S194" s="120"/>
      <c r="T194" s="120"/>
      <c r="U194" s="120"/>
      <c r="V194" s="120"/>
      <c r="W194" s="120"/>
      <c r="X194" s="120"/>
    </row>
    <row r="195" spans="1:24" ht="115.2" customHeight="1">
      <c r="A195" s="354"/>
      <c r="B195" s="354"/>
      <c r="C195" s="354"/>
      <c r="D195" s="354"/>
      <c r="E195" s="354"/>
      <c r="F195" s="354"/>
      <c r="G195" s="354"/>
      <c r="H195" s="354"/>
      <c r="I195" s="116" t="s">
        <v>595</v>
      </c>
      <c r="J195" s="148" t="s">
        <v>289</v>
      </c>
      <c r="K195" s="39" t="s">
        <v>1057</v>
      </c>
      <c r="L195" s="39"/>
      <c r="M195" s="39"/>
      <c r="N195" s="120"/>
      <c r="O195" s="120"/>
      <c r="P195" s="120"/>
      <c r="Q195" s="120"/>
      <c r="R195" s="120"/>
      <c r="S195" s="120"/>
      <c r="T195" s="120"/>
      <c r="U195" s="120"/>
      <c r="V195" s="120"/>
      <c r="W195" s="120"/>
      <c r="X195" s="120"/>
    </row>
    <row r="196" spans="1:24" ht="115.5" customHeight="1">
      <c r="A196" s="354"/>
      <c r="B196" s="354"/>
      <c r="C196" s="354"/>
      <c r="D196" s="354"/>
      <c r="E196" s="354"/>
      <c r="F196" s="354"/>
      <c r="G196" s="354"/>
      <c r="H196" s="354"/>
      <c r="I196" s="116" t="s">
        <v>596</v>
      </c>
      <c r="J196" s="148" t="s">
        <v>289</v>
      </c>
      <c r="K196" s="39" t="s">
        <v>289</v>
      </c>
      <c r="L196" s="39"/>
      <c r="M196" s="39"/>
      <c r="N196" s="120"/>
      <c r="O196" s="120"/>
      <c r="P196" s="120"/>
      <c r="Q196" s="120"/>
      <c r="R196" s="120"/>
      <c r="S196" s="120"/>
      <c r="T196" s="120"/>
      <c r="U196" s="120"/>
      <c r="V196" s="120"/>
      <c r="W196" s="120"/>
      <c r="X196" s="120"/>
    </row>
    <row r="197" spans="1:24" ht="114.45" customHeight="1">
      <c r="A197" s="354"/>
      <c r="B197" s="354"/>
      <c r="C197" s="354"/>
      <c r="D197" s="354"/>
      <c r="E197" s="354"/>
      <c r="F197" s="354"/>
      <c r="G197" s="354"/>
      <c r="H197" s="354"/>
      <c r="I197" s="116" t="s">
        <v>597</v>
      </c>
      <c r="J197" s="148" t="s">
        <v>289</v>
      </c>
      <c r="K197" s="39" t="s">
        <v>289</v>
      </c>
      <c r="L197" s="39"/>
      <c r="M197" s="39"/>
      <c r="N197" s="120"/>
      <c r="O197" s="120"/>
      <c r="P197" s="120"/>
      <c r="Q197" s="120"/>
      <c r="R197" s="120"/>
      <c r="S197" s="120"/>
      <c r="T197" s="120"/>
      <c r="U197" s="120"/>
      <c r="V197" s="120"/>
      <c r="W197" s="120"/>
      <c r="X197" s="120"/>
    </row>
    <row r="198" spans="1:24" ht="115.2" customHeight="1">
      <c r="A198" s="354"/>
      <c r="B198" s="354"/>
      <c r="C198" s="354"/>
      <c r="D198" s="354"/>
      <c r="E198" s="354"/>
      <c r="F198" s="354"/>
      <c r="G198" s="354"/>
      <c r="H198" s="354"/>
      <c r="I198" s="116" t="s">
        <v>598</v>
      </c>
      <c r="J198" s="148" t="s">
        <v>289</v>
      </c>
      <c r="K198" s="39" t="s">
        <v>289</v>
      </c>
      <c r="L198" s="39"/>
      <c r="M198" s="39"/>
      <c r="N198" s="120"/>
      <c r="O198" s="120"/>
      <c r="P198" s="120"/>
      <c r="Q198" s="120"/>
      <c r="R198" s="120"/>
      <c r="S198" s="120"/>
      <c r="T198" s="120"/>
      <c r="U198" s="120"/>
      <c r="V198" s="120"/>
      <c r="W198" s="120"/>
      <c r="X198" s="120"/>
    </row>
    <row r="199" spans="1:24" ht="116.55" customHeight="1">
      <c r="A199" s="354"/>
      <c r="B199" s="354"/>
      <c r="C199" s="354"/>
      <c r="D199" s="354"/>
      <c r="E199" s="354"/>
      <c r="F199" s="354"/>
      <c r="G199" s="354"/>
      <c r="H199" s="354"/>
      <c r="I199" s="116" t="s">
        <v>599</v>
      </c>
      <c r="J199" s="148" t="s">
        <v>289</v>
      </c>
      <c r="K199" s="39" t="s">
        <v>289</v>
      </c>
      <c r="L199" s="39"/>
      <c r="M199" s="39"/>
      <c r="N199" s="120"/>
      <c r="O199" s="120"/>
      <c r="P199" s="120"/>
      <c r="Q199" s="120"/>
      <c r="R199" s="120"/>
      <c r="S199" s="120"/>
      <c r="T199" s="120"/>
      <c r="U199" s="120"/>
      <c r="V199" s="120"/>
      <c r="W199" s="120"/>
      <c r="X199" s="120"/>
    </row>
    <row r="200" spans="1:24" ht="112.5" customHeight="1">
      <c r="A200" s="354"/>
      <c r="B200" s="354"/>
      <c r="C200" s="354"/>
      <c r="D200" s="354"/>
      <c r="E200" s="354"/>
      <c r="F200" s="354"/>
      <c r="G200" s="354"/>
      <c r="H200" s="354"/>
      <c r="I200" s="116" t="s">
        <v>600</v>
      </c>
      <c r="J200" s="148" t="s">
        <v>289</v>
      </c>
      <c r="K200" s="39" t="s">
        <v>289</v>
      </c>
      <c r="L200" s="39"/>
      <c r="M200" s="39"/>
      <c r="N200" s="120"/>
      <c r="O200" s="120"/>
      <c r="P200" s="120"/>
      <c r="Q200" s="120"/>
      <c r="R200" s="120"/>
      <c r="S200" s="120"/>
      <c r="T200" s="120"/>
      <c r="U200" s="120"/>
      <c r="V200" s="120"/>
      <c r="W200" s="120"/>
      <c r="X200" s="120"/>
    </row>
    <row r="201" spans="1:24" ht="114" customHeight="1">
      <c r="A201" s="354"/>
      <c r="B201" s="354"/>
      <c r="C201" s="354"/>
      <c r="D201" s="354"/>
      <c r="E201" s="354"/>
      <c r="F201" s="354"/>
      <c r="G201" s="354"/>
      <c r="H201" s="354"/>
      <c r="I201" s="116" t="s">
        <v>601</v>
      </c>
      <c r="J201" s="148" t="s">
        <v>289</v>
      </c>
      <c r="K201" s="39" t="s">
        <v>289</v>
      </c>
      <c r="L201" s="39"/>
      <c r="M201" s="39"/>
      <c r="N201" s="120"/>
      <c r="O201" s="120"/>
      <c r="P201" s="120"/>
      <c r="Q201" s="120"/>
      <c r="R201" s="120"/>
      <c r="S201" s="120"/>
      <c r="T201" s="120"/>
      <c r="U201" s="120"/>
      <c r="V201" s="120"/>
      <c r="W201" s="120"/>
      <c r="X201" s="120"/>
    </row>
    <row r="202" spans="1:24" ht="218.55" customHeight="1">
      <c r="A202" s="116" t="s">
        <v>71</v>
      </c>
      <c r="B202" s="116" t="s">
        <v>75</v>
      </c>
      <c r="C202" s="116" t="s">
        <v>69</v>
      </c>
      <c r="D202" s="116" t="s">
        <v>602</v>
      </c>
      <c r="E202" s="116" t="s">
        <v>330</v>
      </c>
      <c r="F202" s="116" t="s">
        <v>292</v>
      </c>
      <c r="G202" s="116" t="s">
        <v>61</v>
      </c>
      <c r="H202" s="116" t="s">
        <v>60</v>
      </c>
      <c r="I202" s="116" t="s">
        <v>603</v>
      </c>
      <c r="J202" s="148" t="s">
        <v>1134</v>
      </c>
      <c r="K202" s="148" t="s">
        <v>1134</v>
      </c>
      <c r="L202" s="116"/>
      <c r="M202" s="116"/>
      <c r="N202" s="116"/>
      <c r="O202" s="116"/>
      <c r="P202" s="116"/>
      <c r="Q202" s="116"/>
      <c r="R202" s="116"/>
      <c r="S202" s="116"/>
      <c r="T202" s="116"/>
      <c r="U202" s="116"/>
      <c r="V202" s="116"/>
      <c r="W202" s="116"/>
      <c r="X202" s="116"/>
    </row>
    <row r="203" spans="1:24" ht="215.1" customHeight="1">
      <c r="A203" s="116" t="s">
        <v>71</v>
      </c>
      <c r="B203" s="116" t="s">
        <v>75</v>
      </c>
      <c r="C203" s="116" t="s">
        <v>69</v>
      </c>
      <c r="D203" s="116" t="s">
        <v>604</v>
      </c>
      <c r="E203" s="116" t="s">
        <v>330</v>
      </c>
      <c r="F203" s="116" t="s">
        <v>292</v>
      </c>
      <c r="G203" s="116" t="s">
        <v>61</v>
      </c>
      <c r="H203" s="116" t="s">
        <v>60</v>
      </c>
      <c r="I203" s="116" t="s">
        <v>605</v>
      </c>
      <c r="J203" s="148" t="s">
        <v>289</v>
      </c>
      <c r="K203" s="39" t="s">
        <v>1068</v>
      </c>
      <c r="L203" s="39"/>
      <c r="M203" s="39"/>
      <c r="N203" s="39"/>
      <c r="O203" s="39"/>
      <c r="P203" s="39"/>
      <c r="Q203" s="39"/>
      <c r="R203" s="39"/>
      <c r="S203" s="39"/>
      <c r="T203" s="39"/>
      <c r="U203" s="39"/>
      <c r="V203" s="39"/>
      <c r="W203" s="39"/>
      <c r="X203" s="39"/>
    </row>
    <row r="204" spans="1:24" ht="214.05" customHeight="1">
      <c r="A204" s="116" t="s">
        <v>71</v>
      </c>
      <c r="B204" s="116" t="s">
        <v>75</v>
      </c>
      <c r="C204" s="116" t="s">
        <v>69</v>
      </c>
      <c r="D204" s="116" t="s">
        <v>604</v>
      </c>
      <c r="E204" s="116" t="s">
        <v>330</v>
      </c>
      <c r="F204" s="116" t="s">
        <v>292</v>
      </c>
      <c r="G204" s="116" t="s">
        <v>61</v>
      </c>
      <c r="H204" s="116" t="s">
        <v>60</v>
      </c>
      <c r="I204" s="117" t="s">
        <v>1046</v>
      </c>
      <c r="J204" s="117" t="s">
        <v>1134</v>
      </c>
      <c r="K204" s="117" t="s">
        <v>1134</v>
      </c>
      <c r="L204" s="117"/>
      <c r="M204" s="117"/>
      <c r="N204" s="117"/>
      <c r="O204" s="117"/>
      <c r="P204" s="117"/>
      <c r="Q204" s="117"/>
      <c r="R204" s="117"/>
      <c r="S204" s="117"/>
      <c r="T204" s="117"/>
      <c r="U204" s="117"/>
      <c r="V204" s="117"/>
      <c r="W204" s="117"/>
      <c r="X204" s="117"/>
    </row>
    <row r="205" spans="1:24" ht="51.15" customHeight="1"/>
    <row r="206" spans="1:24" ht="39.15" customHeight="1"/>
    <row r="207" spans="1:24" ht="85.5" customHeight="1"/>
    <row r="208" spans="1:24" ht="30" customHeight="1"/>
    <row r="209" ht="32.25" customHeight="1"/>
    <row r="210" ht="64.5" customHeight="1"/>
  </sheetData>
  <mergeCells count="259">
    <mergeCell ref="G190:G201"/>
    <mergeCell ref="H190:H201"/>
    <mergeCell ref="A190:A201"/>
    <mergeCell ref="B190:B201"/>
    <mergeCell ref="C190:C201"/>
    <mergeCell ref="D190:D201"/>
    <mergeCell ref="E190:E201"/>
    <mergeCell ref="F190:F201"/>
    <mergeCell ref="G185:G186"/>
    <mergeCell ref="H185:H186"/>
    <mergeCell ref="A187:A188"/>
    <mergeCell ref="B187:B188"/>
    <mergeCell ref="C187:C188"/>
    <mergeCell ref="D187:D188"/>
    <mergeCell ref="E187:E188"/>
    <mergeCell ref="F187:F188"/>
    <mergeCell ref="G187:G188"/>
    <mergeCell ref="H187:H188"/>
    <mergeCell ref="A185:A186"/>
    <mergeCell ref="B185:B186"/>
    <mergeCell ref="C185:C186"/>
    <mergeCell ref="D185:D186"/>
    <mergeCell ref="E185:E186"/>
    <mergeCell ref="F185:F186"/>
    <mergeCell ref="A172:W172"/>
    <mergeCell ref="A173:A184"/>
    <mergeCell ref="B173:B184"/>
    <mergeCell ref="C173:C184"/>
    <mergeCell ref="D173:D184"/>
    <mergeCell ref="E173:E184"/>
    <mergeCell ref="F173:F184"/>
    <mergeCell ref="G173:G184"/>
    <mergeCell ref="H173:H184"/>
    <mergeCell ref="G159:G167"/>
    <mergeCell ref="H159:H167"/>
    <mergeCell ref="A168:A171"/>
    <mergeCell ref="B168:B171"/>
    <mergeCell ref="C168:C171"/>
    <mergeCell ref="D168:D171"/>
    <mergeCell ref="E168:E171"/>
    <mergeCell ref="F168:F171"/>
    <mergeCell ref="G168:G171"/>
    <mergeCell ref="H168:H171"/>
    <mergeCell ref="A159:A167"/>
    <mergeCell ref="B159:B167"/>
    <mergeCell ref="C159:C167"/>
    <mergeCell ref="D159:D167"/>
    <mergeCell ref="E159:E167"/>
    <mergeCell ref="F159:F167"/>
    <mergeCell ref="A156:A158"/>
    <mergeCell ref="B156:B158"/>
    <mergeCell ref="C156:C158"/>
    <mergeCell ref="D156:D158"/>
    <mergeCell ref="E156:E158"/>
    <mergeCell ref="F156:F158"/>
    <mergeCell ref="G156:G158"/>
    <mergeCell ref="H156:H158"/>
    <mergeCell ref="A146:A155"/>
    <mergeCell ref="B146:B155"/>
    <mergeCell ref="C146:C155"/>
    <mergeCell ref="D146:D155"/>
    <mergeCell ref="E146:E155"/>
    <mergeCell ref="F146:F155"/>
    <mergeCell ref="A139:A145"/>
    <mergeCell ref="B139:B145"/>
    <mergeCell ref="C139:C145"/>
    <mergeCell ref="D139:D145"/>
    <mergeCell ref="E139:E145"/>
    <mergeCell ref="F139:F145"/>
    <mergeCell ref="G139:G145"/>
    <mergeCell ref="H139:H145"/>
    <mergeCell ref="G146:G155"/>
    <mergeCell ref="H146:H155"/>
    <mergeCell ref="G123:G127"/>
    <mergeCell ref="H123:H127"/>
    <mergeCell ref="A128:W128"/>
    <mergeCell ref="A130:A135"/>
    <mergeCell ref="B130:B135"/>
    <mergeCell ref="C130:C135"/>
    <mergeCell ref="D130:D135"/>
    <mergeCell ref="E130:E135"/>
    <mergeCell ref="F130:F135"/>
    <mergeCell ref="G130:G135"/>
    <mergeCell ref="A123:A127"/>
    <mergeCell ref="B123:B127"/>
    <mergeCell ref="C123:C127"/>
    <mergeCell ref="D123:D127"/>
    <mergeCell ref="E123:E127"/>
    <mergeCell ref="F123:F127"/>
    <mergeCell ref="H130:H135"/>
    <mergeCell ref="G112:G116"/>
    <mergeCell ref="H112:H116"/>
    <mergeCell ref="A117:A122"/>
    <mergeCell ref="B117:B122"/>
    <mergeCell ref="C117:C122"/>
    <mergeCell ref="D117:D122"/>
    <mergeCell ref="E117:E122"/>
    <mergeCell ref="F117:F122"/>
    <mergeCell ref="G117:G122"/>
    <mergeCell ref="H117:H122"/>
    <mergeCell ref="A112:A116"/>
    <mergeCell ref="B112:B116"/>
    <mergeCell ref="C112:C116"/>
    <mergeCell ref="D112:D116"/>
    <mergeCell ref="E112:E116"/>
    <mergeCell ref="F112:F116"/>
    <mergeCell ref="G104:G107"/>
    <mergeCell ref="H104:H107"/>
    <mergeCell ref="A108:A111"/>
    <mergeCell ref="B108:B111"/>
    <mergeCell ref="C108:C111"/>
    <mergeCell ref="D108:D111"/>
    <mergeCell ref="E108:E111"/>
    <mergeCell ref="F108:F111"/>
    <mergeCell ref="G108:G111"/>
    <mergeCell ref="H108:H111"/>
    <mergeCell ref="A104:A107"/>
    <mergeCell ref="B104:B107"/>
    <mergeCell ref="C104:C107"/>
    <mergeCell ref="D104:D107"/>
    <mergeCell ref="E104:E107"/>
    <mergeCell ref="F104:F107"/>
    <mergeCell ref="G95:G99"/>
    <mergeCell ref="H95:H99"/>
    <mergeCell ref="A101:A103"/>
    <mergeCell ref="B101:B103"/>
    <mergeCell ref="C101:C103"/>
    <mergeCell ref="D101:D103"/>
    <mergeCell ref="E101:E103"/>
    <mergeCell ref="F101:F103"/>
    <mergeCell ref="G101:G103"/>
    <mergeCell ref="H101:H103"/>
    <mergeCell ref="A95:A99"/>
    <mergeCell ref="B95:B99"/>
    <mergeCell ref="C95:C99"/>
    <mergeCell ref="D95:D99"/>
    <mergeCell ref="E95:E99"/>
    <mergeCell ref="F95:F99"/>
    <mergeCell ref="G84:G86"/>
    <mergeCell ref="H84:H86"/>
    <mergeCell ref="A87:A94"/>
    <mergeCell ref="B87:B94"/>
    <mergeCell ref="C87:C94"/>
    <mergeCell ref="D87:D94"/>
    <mergeCell ref="E87:E94"/>
    <mergeCell ref="F87:F94"/>
    <mergeCell ref="G87:G94"/>
    <mergeCell ref="H87:H94"/>
    <mergeCell ref="A84:A86"/>
    <mergeCell ref="B84:B86"/>
    <mergeCell ref="C84:C86"/>
    <mergeCell ref="D84:D86"/>
    <mergeCell ref="E84:E86"/>
    <mergeCell ref="F84:F86"/>
    <mergeCell ref="A77:W77"/>
    <mergeCell ref="A78:A83"/>
    <mergeCell ref="B78:B83"/>
    <mergeCell ref="C78:C83"/>
    <mergeCell ref="D78:D83"/>
    <mergeCell ref="E78:E83"/>
    <mergeCell ref="F78:F83"/>
    <mergeCell ref="G78:G83"/>
    <mergeCell ref="H78:H83"/>
    <mergeCell ref="A69:W69"/>
    <mergeCell ref="A70:A76"/>
    <mergeCell ref="B70:B76"/>
    <mergeCell ref="C70:C76"/>
    <mergeCell ref="D70:D76"/>
    <mergeCell ref="E70:E76"/>
    <mergeCell ref="F70:F76"/>
    <mergeCell ref="G70:G76"/>
    <mergeCell ref="H70:H76"/>
    <mergeCell ref="A61:W61"/>
    <mergeCell ref="A63:W63"/>
    <mergeCell ref="A64:A68"/>
    <mergeCell ref="B64:B68"/>
    <mergeCell ref="C64:C68"/>
    <mergeCell ref="D64:D68"/>
    <mergeCell ref="E64:E68"/>
    <mergeCell ref="F64:F68"/>
    <mergeCell ref="G64:G68"/>
    <mergeCell ref="H64:H68"/>
    <mergeCell ref="A55:W55"/>
    <mergeCell ref="A56:A60"/>
    <mergeCell ref="B56:B60"/>
    <mergeCell ref="C56:C60"/>
    <mergeCell ref="D56:D60"/>
    <mergeCell ref="E56:E60"/>
    <mergeCell ref="F56:F60"/>
    <mergeCell ref="G56:G60"/>
    <mergeCell ref="H56:H60"/>
    <mergeCell ref="A48:W48"/>
    <mergeCell ref="A49:A54"/>
    <mergeCell ref="B49:B54"/>
    <mergeCell ref="C49:C54"/>
    <mergeCell ref="D49:D54"/>
    <mergeCell ref="E49:E54"/>
    <mergeCell ref="F49:F54"/>
    <mergeCell ref="G49:G54"/>
    <mergeCell ref="A46:A47"/>
    <mergeCell ref="B46:B47"/>
    <mergeCell ref="C46:C47"/>
    <mergeCell ref="D46:D47"/>
    <mergeCell ref="E46:E47"/>
    <mergeCell ref="F46:F47"/>
    <mergeCell ref="H49:H54"/>
    <mergeCell ref="A40:A45"/>
    <mergeCell ref="B40:B45"/>
    <mergeCell ref="C40:C45"/>
    <mergeCell ref="D40:D45"/>
    <mergeCell ref="E40:E45"/>
    <mergeCell ref="F40:F45"/>
    <mergeCell ref="G40:G45"/>
    <mergeCell ref="H40:H45"/>
    <mergeCell ref="G46:G47"/>
    <mergeCell ref="H46:H47"/>
    <mergeCell ref="G26:G32"/>
    <mergeCell ref="H26:H32"/>
    <mergeCell ref="A33:W33"/>
    <mergeCell ref="A34:A39"/>
    <mergeCell ref="B34:B39"/>
    <mergeCell ref="C34:C39"/>
    <mergeCell ref="D34:D39"/>
    <mergeCell ref="E34:E39"/>
    <mergeCell ref="F34:F39"/>
    <mergeCell ref="G34:G39"/>
    <mergeCell ref="A26:A32"/>
    <mergeCell ref="B26:B32"/>
    <mergeCell ref="C26:C32"/>
    <mergeCell ref="D26:D32"/>
    <mergeCell ref="E26:E32"/>
    <mergeCell ref="F26:F32"/>
    <mergeCell ref="H34:H39"/>
    <mergeCell ref="A7:W7"/>
    <mergeCell ref="A22:A25"/>
    <mergeCell ref="B22:B25"/>
    <mergeCell ref="C22:C25"/>
    <mergeCell ref="D22:D25"/>
    <mergeCell ref="E22:E25"/>
    <mergeCell ref="F22:F25"/>
    <mergeCell ref="G22:G25"/>
    <mergeCell ref="H22:H25"/>
    <mergeCell ref="X4:X6"/>
    <mergeCell ref="H4:H6"/>
    <mergeCell ref="I4:I6"/>
    <mergeCell ref="J4:J6"/>
    <mergeCell ref="K4:K6"/>
    <mergeCell ref="L4:W4"/>
    <mergeCell ref="L5:W5"/>
    <mergeCell ref="A1:K1"/>
    <mergeCell ref="A2:J2"/>
    <mergeCell ref="A3:B3"/>
    <mergeCell ref="A4:A6"/>
    <mergeCell ref="B4:B6"/>
    <mergeCell ref="C4:C6"/>
    <mergeCell ref="D4:D6"/>
    <mergeCell ref="E4:E6"/>
    <mergeCell ref="F4:F6"/>
    <mergeCell ref="G4:G6"/>
  </mergeCells>
  <pageMargins left="0.70866141732283472" right="0.70866141732283472" top="0.74803149606299213" bottom="0.74803149606299213" header="0.31496062992125984" footer="0.31496062992125984"/>
  <pageSetup paperSize="9" scale="10"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'C:\Users\IndrasenC\AppData\Local\Microsoft\Windows\INetCache\Content.Outlook\2R0WFJ6U\[SDBIP B2B.xlsx]kpa''s'!#REF!</xm:f>
          </x14:formula1>
          <xm:sqref>G62 G40:G47 G189:G204</xm:sqref>
        </x14:dataValidation>
        <x14:dataValidation type="list" allowBlank="1" showInputMessage="1" showErrorMessage="1">
          <x14:formula1>
            <xm:f>'C:\Users\HafizB\AppData\Local\Microsoft\Windows\INetCache\Content.Outlook\9L0KN061\[B2B 2016 2017 MASTER 15. 6 2016 FINAL.xlsx]b2b pillars '!#REF!</xm:f>
          </x14:formula1>
          <xm:sqref>H159 H173 H49 H56 H168 H84 H87 H95 H100:H101 H104 H108 H112 H117 H40 H46 H78 H64 H187 H156 H129:H130 H34 H123 H8:H22 H70 H136:H139 H26 H185 H62 H146 H189:H190 H202:H204</xm:sqref>
        </x14:dataValidation>
        <x14:dataValidation type="list" allowBlank="1" showInputMessage="1" showErrorMessage="1">
          <x14:formula1>
            <xm:f>'C:\Users\HafizB\AppData\Local\Microsoft\Windows\INetCache\Content.Outlook\9L0KN061\[B2B 2016 2017 MASTER 15. 6 2016 FINAL.xlsx]cds strategies 16 17'!#REF!</xm:f>
          </x14:formula1>
          <xm:sqref>C159 C49 C56 C168 C84 C87 C95 C100:C101 C104 C108 C112 C117 C189:C190 C78 C146 C156 C187 C129:C130 C34 C123 C8:C22 C136:C139 C70 C64 C184:C185 C202:C204</xm:sqref>
        </x14:dataValidation>
        <x14:dataValidation type="list" allowBlank="1" showInputMessage="1" showErrorMessage="1">
          <x14:formula1>
            <xm:f>'C:\Users\HafizB\AppData\Local\Microsoft\Windows\INetCache\Content.Outlook\9L0KN061\[B2B 2016 2017 MASTER 15. 6 2016 FINAL.xlsx]kpa''s'!#REF!</xm:f>
          </x14:formula1>
          <xm:sqref>G159 G173 G49 G56 G168 G84 G87 G95 G100:G101 G104 G108 G112 G117 G8:G22 G146 G78 G64 G187 G156 G129:G130 G34 G123 G185 G70 G136:G139 G26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4"/>
  <sheetViews>
    <sheetView view="pageBreakPreview" zoomScale="55" zoomScaleNormal="100" zoomScaleSheetLayoutView="55" workbookViewId="0">
      <selection activeCell="I41" sqref="I41"/>
    </sheetView>
  </sheetViews>
  <sheetFormatPr defaultColWidth="8.88671875" defaultRowHeight="14.4"/>
  <cols>
    <col min="1" max="1" width="8.88671875" style="176"/>
    <col min="2" max="2" width="27.6640625" style="175" customWidth="1"/>
    <col min="3" max="3" width="28.6640625" style="175" customWidth="1"/>
    <col min="4" max="4" width="25.44140625" style="175" customWidth="1"/>
    <col min="5" max="5" width="85.77734375" style="175" customWidth="1"/>
    <col min="6" max="6" width="17.77734375" style="175" bestFit="1" customWidth="1"/>
    <col min="7" max="7" width="12.33203125" style="177" bestFit="1" customWidth="1"/>
    <col min="8" max="8" width="0.21875" style="177" customWidth="1"/>
    <col min="9" max="9" width="93.88671875" style="175" bestFit="1" customWidth="1"/>
    <col min="10" max="10" width="16" style="175" customWidth="1"/>
    <col min="11" max="11" width="25.6640625" style="175" hidden="1" customWidth="1"/>
    <col min="12" max="12" width="16" style="175" hidden="1" customWidth="1"/>
    <col min="13" max="13" width="23.44140625" style="175" hidden="1" customWidth="1"/>
    <col min="14" max="14" width="14.33203125" style="175" hidden="1" customWidth="1"/>
    <col min="15" max="15" width="20.109375" style="175" hidden="1" customWidth="1"/>
    <col min="16" max="16" width="81.109375" style="175" bestFit="1" customWidth="1"/>
    <col min="17" max="17" width="24.44140625" style="178" customWidth="1"/>
    <col min="18" max="18" width="18.88671875" style="178" customWidth="1"/>
    <col min="19" max="19" width="18.6640625" style="178" customWidth="1"/>
    <col min="20" max="20" width="11" style="175" hidden="1" customWidth="1"/>
    <col min="21" max="16384" width="8.88671875" style="175"/>
  </cols>
  <sheetData>
    <row r="1" spans="1:20" s="42" customFormat="1" ht="15.6">
      <c r="A1" s="196" t="s">
        <v>1369</v>
      </c>
      <c r="B1" s="197" t="s">
        <v>28</v>
      </c>
      <c r="C1" s="197" t="s">
        <v>1370</v>
      </c>
      <c r="D1" s="197" t="s">
        <v>5</v>
      </c>
      <c r="E1" s="197" t="s">
        <v>1371</v>
      </c>
      <c r="F1" s="197" t="s">
        <v>1372</v>
      </c>
      <c r="G1" s="197" t="s">
        <v>800</v>
      </c>
      <c r="H1" s="197"/>
      <c r="I1" s="197" t="s">
        <v>1373</v>
      </c>
      <c r="J1" s="197" t="s">
        <v>1374</v>
      </c>
      <c r="K1" s="197" t="s">
        <v>801</v>
      </c>
      <c r="L1" s="197" t="s">
        <v>1375</v>
      </c>
      <c r="M1" s="197" t="s">
        <v>1376</v>
      </c>
      <c r="N1" s="197" t="s">
        <v>803</v>
      </c>
      <c r="O1" s="197" t="s">
        <v>1377</v>
      </c>
      <c r="P1" s="197" t="s">
        <v>804</v>
      </c>
      <c r="Q1" s="198" t="s">
        <v>809</v>
      </c>
      <c r="R1" s="198" t="s">
        <v>1378</v>
      </c>
      <c r="S1" s="198" t="s">
        <v>1379</v>
      </c>
      <c r="T1" s="185"/>
    </row>
    <row r="2" spans="1:20" ht="17.100000000000001" customHeight="1">
      <c r="A2" s="199">
        <v>202035</v>
      </c>
      <c r="B2" s="200" t="s">
        <v>613</v>
      </c>
      <c r="C2" s="201" t="s">
        <v>626</v>
      </c>
      <c r="D2" s="201" t="s">
        <v>1380</v>
      </c>
      <c r="E2" s="201" t="s">
        <v>1381</v>
      </c>
      <c r="F2" s="202" t="s">
        <v>1382</v>
      </c>
      <c r="G2" s="201">
        <v>4600000000</v>
      </c>
      <c r="H2" s="201"/>
      <c r="I2" s="201" t="s">
        <v>1383</v>
      </c>
      <c r="J2" s="201" t="s">
        <v>813</v>
      </c>
      <c r="K2" s="203"/>
      <c r="L2" s="203"/>
      <c r="M2" s="203"/>
      <c r="N2" s="203"/>
      <c r="O2" s="203"/>
      <c r="P2" s="202" t="s">
        <v>738</v>
      </c>
      <c r="Q2" s="204">
        <v>1000000</v>
      </c>
      <c r="R2" s="204">
        <v>1000000</v>
      </c>
      <c r="S2" s="204">
        <v>1000000</v>
      </c>
      <c r="T2" s="186"/>
    </row>
    <row r="3" spans="1:20" ht="17.100000000000001" customHeight="1">
      <c r="A3" s="199">
        <v>202035</v>
      </c>
      <c r="B3" s="200" t="s">
        <v>613</v>
      </c>
      <c r="C3" s="201" t="s">
        <v>626</v>
      </c>
      <c r="D3" s="201" t="s">
        <v>1384</v>
      </c>
      <c r="E3" s="201" t="s">
        <v>1385</v>
      </c>
      <c r="F3" s="202" t="s">
        <v>1386</v>
      </c>
      <c r="G3" s="201">
        <v>4600000000</v>
      </c>
      <c r="H3" s="201"/>
      <c r="I3" s="201" t="s">
        <v>1387</v>
      </c>
      <c r="J3" s="201" t="s">
        <v>813</v>
      </c>
      <c r="K3" s="203"/>
      <c r="L3" s="203"/>
      <c r="M3" s="203"/>
      <c r="N3" s="203"/>
      <c r="O3" s="203"/>
      <c r="P3" s="203" t="s">
        <v>1388</v>
      </c>
      <c r="Q3" s="204">
        <v>1000000</v>
      </c>
      <c r="R3" s="204">
        <v>1000000</v>
      </c>
      <c r="S3" s="204">
        <v>1000000</v>
      </c>
      <c r="T3" s="186"/>
    </row>
    <row r="4" spans="1:20" ht="17.100000000000001" customHeight="1">
      <c r="A4" s="199">
        <v>202035</v>
      </c>
      <c r="B4" s="200" t="s">
        <v>613</v>
      </c>
      <c r="C4" s="201" t="s">
        <v>626</v>
      </c>
      <c r="D4" s="201" t="s">
        <v>836</v>
      </c>
      <c r="E4" s="201" t="s">
        <v>630</v>
      </c>
      <c r="F4" s="202" t="s">
        <v>1389</v>
      </c>
      <c r="G4" s="201">
        <v>4600000000</v>
      </c>
      <c r="H4" s="201"/>
      <c r="I4" s="201" t="s">
        <v>1390</v>
      </c>
      <c r="J4" s="201" t="s">
        <v>813</v>
      </c>
      <c r="K4" s="203"/>
      <c r="L4" s="203"/>
      <c r="M4" s="203"/>
      <c r="N4" s="203"/>
      <c r="O4" s="203"/>
      <c r="P4" s="201" t="s">
        <v>1391</v>
      </c>
      <c r="Q4" s="204">
        <v>29000000</v>
      </c>
      <c r="R4" s="204">
        <v>9000000</v>
      </c>
      <c r="S4" s="204">
        <v>3000000</v>
      </c>
      <c r="T4" s="186"/>
    </row>
    <row r="5" spans="1:20" ht="17.100000000000001" customHeight="1">
      <c r="A5" s="205">
        <v>204037</v>
      </c>
      <c r="B5" s="200" t="s">
        <v>613</v>
      </c>
      <c r="C5" s="201" t="s">
        <v>627</v>
      </c>
      <c r="D5" s="201" t="s">
        <v>837</v>
      </c>
      <c r="E5" s="201" t="s">
        <v>631</v>
      </c>
      <c r="F5" s="202"/>
      <c r="G5" s="201">
        <v>4600000000</v>
      </c>
      <c r="H5" s="201"/>
      <c r="I5" s="201" t="s">
        <v>1392</v>
      </c>
      <c r="J5" s="201" t="s">
        <v>813</v>
      </c>
      <c r="K5" s="203"/>
      <c r="L5" s="203"/>
      <c r="M5" s="203"/>
      <c r="N5" s="203"/>
      <c r="O5" s="203"/>
      <c r="P5" s="201" t="s">
        <v>1391</v>
      </c>
      <c r="Q5" s="204">
        <v>300000</v>
      </c>
      <c r="R5" s="204"/>
      <c r="S5" s="204"/>
      <c r="T5" s="186"/>
    </row>
    <row r="6" spans="1:20" ht="17.100000000000001" customHeight="1">
      <c r="A6" s="205">
        <v>204037</v>
      </c>
      <c r="B6" s="200" t="s">
        <v>613</v>
      </c>
      <c r="C6" s="201" t="s">
        <v>627</v>
      </c>
      <c r="D6" s="201" t="s">
        <v>954</v>
      </c>
      <c r="E6" s="201" t="s">
        <v>717</v>
      </c>
      <c r="F6" s="202"/>
      <c r="G6" s="201">
        <v>4600000000</v>
      </c>
      <c r="H6" s="201"/>
      <c r="I6" s="201" t="s">
        <v>1393</v>
      </c>
      <c r="J6" s="201" t="s">
        <v>813</v>
      </c>
      <c r="K6" s="203"/>
      <c r="L6" s="203"/>
      <c r="M6" s="203"/>
      <c r="N6" s="203"/>
      <c r="O6" s="203"/>
      <c r="P6" s="201" t="s">
        <v>1391</v>
      </c>
      <c r="Q6" s="204">
        <v>711772.61</v>
      </c>
      <c r="R6" s="204"/>
      <c r="S6" s="204"/>
      <c r="T6" s="186"/>
    </row>
    <row r="7" spans="1:20" ht="17.100000000000001" customHeight="1">
      <c r="A7" s="205">
        <v>202035</v>
      </c>
      <c r="B7" s="200" t="s">
        <v>613</v>
      </c>
      <c r="C7" s="201" t="s">
        <v>626</v>
      </c>
      <c r="D7" s="201" t="s">
        <v>1394</v>
      </c>
      <c r="E7" s="201" t="s">
        <v>1395</v>
      </c>
      <c r="F7" s="202"/>
      <c r="G7" s="201">
        <v>6000000</v>
      </c>
      <c r="H7" s="201"/>
      <c r="I7" s="201" t="s">
        <v>1396</v>
      </c>
      <c r="J7" s="201" t="s">
        <v>813</v>
      </c>
      <c r="K7" s="203"/>
      <c r="L7" s="203"/>
      <c r="M7" s="203"/>
      <c r="N7" s="203"/>
      <c r="O7" s="203"/>
      <c r="P7" s="201" t="s">
        <v>1391</v>
      </c>
      <c r="Q7" s="204">
        <v>200000</v>
      </c>
      <c r="R7" s="204"/>
      <c r="S7" s="204"/>
      <c r="T7" s="186"/>
    </row>
    <row r="8" spans="1:20" ht="18.75" customHeight="1">
      <c r="A8" s="199">
        <v>204160</v>
      </c>
      <c r="B8" s="200" t="s">
        <v>613</v>
      </c>
      <c r="C8" s="201" t="s">
        <v>620</v>
      </c>
      <c r="D8" s="201" t="s">
        <v>941</v>
      </c>
      <c r="E8" s="201" t="s">
        <v>707</v>
      </c>
      <c r="F8" s="202" t="s">
        <v>1397</v>
      </c>
      <c r="G8" s="201">
        <v>6103000</v>
      </c>
      <c r="H8" s="201"/>
      <c r="I8" s="201" t="s">
        <v>1398</v>
      </c>
      <c r="J8" s="201" t="s">
        <v>813</v>
      </c>
      <c r="K8" s="203"/>
      <c r="L8" s="203"/>
      <c r="M8" s="203"/>
      <c r="N8" s="203"/>
      <c r="O8" s="203"/>
      <c r="P8" s="201" t="s">
        <v>1391</v>
      </c>
      <c r="Q8" s="204">
        <v>3500000</v>
      </c>
      <c r="R8" s="204">
        <v>3500000</v>
      </c>
      <c r="S8" s="204">
        <v>3500000</v>
      </c>
      <c r="T8" s="186"/>
    </row>
    <row r="9" spans="1:20" ht="17.100000000000001" customHeight="1">
      <c r="A9" s="206">
        <v>204240</v>
      </c>
      <c r="B9" s="200" t="s">
        <v>613</v>
      </c>
      <c r="C9" s="207" t="s">
        <v>1399</v>
      </c>
      <c r="D9" s="201" t="s">
        <v>1400</v>
      </c>
      <c r="E9" s="201" t="s">
        <v>1401</v>
      </c>
      <c r="F9" s="201"/>
      <c r="G9" s="201">
        <v>7000000</v>
      </c>
      <c r="H9" s="201"/>
      <c r="I9" s="201" t="s">
        <v>1402</v>
      </c>
      <c r="J9" s="201" t="s">
        <v>813</v>
      </c>
      <c r="K9" s="201"/>
      <c r="L9" s="201"/>
      <c r="M9" s="201"/>
      <c r="N9" s="201"/>
      <c r="O9" s="201"/>
      <c r="P9" s="201"/>
      <c r="Q9" s="208">
        <v>500000</v>
      </c>
      <c r="R9" s="209"/>
      <c r="S9" s="209"/>
      <c r="T9" s="186"/>
    </row>
    <row r="10" spans="1:20" ht="17.100000000000001" customHeight="1">
      <c r="A10" s="206">
        <v>204242</v>
      </c>
      <c r="B10" s="200" t="s">
        <v>613</v>
      </c>
      <c r="C10" s="207" t="s">
        <v>1399</v>
      </c>
      <c r="D10" s="201" t="s">
        <v>1403</v>
      </c>
      <c r="E10" s="207" t="s">
        <v>1404</v>
      </c>
      <c r="F10" s="203"/>
      <c r="G10" s="201">
        <v>6000000</v>
      </c>
      <c r="H10" s="201"/>
      <c r="I10" s="201" t="s">
        <v>1404</v>
      </c>
      <c r="J10" s="201" t="s">
        <v>813</v>
      </c>
      <c r="K10" s="203"/>
      <c r="L10" s="203"/>
      <c r="M10" s="203"/>
      <c r="N10" s="203"/>
      <c r="O10" s="203"/>
      <c r="P10" s="203"/>
      <c r="Q10" s="204">
        <v>20000</v>
      </c>
      <c r="R10" s="204">
        <v>20000</v>
      </c>
      <c r="S10" s="204">
        <v>20000</v>
      </c>
      <c r="T10" s="186"/>
    </row>
    <row r="11" spans="1:20" ht="17.100000000000001" customHeight="1">
      <c r="A11" s="210" t="s">
        <v>1405</v>
      </c>
      <c r="B11" s="200" t="s">
        <v>613</v>
      </c>
      <c r="C11" s="201" t="s">
        <v>1406</v>
      </c>
      <c r="D11" s="201" t="s">
        <v>1407</v>
      </c>
      <c r="E11" s="201" t="s">
        <v>352</v>
      </c>
      <c r="F11" s="201"/>
      <c r="G11" s="201">
        <v>8000000</v>
      </c>
      <c r="H11" s="201"/>
      <c r="I11" s="201" t="s">
        <v>352</v>
      </c>
      <c r="J11" s="201" t="s">
        <v>813</v>
      </c>
      <c r="K11" s="201"/>
      <c r="L11" s="201"/>
      <c r="M11" s="201"/>
      <c r="N11" s="201"/>
      <c r="O11" s="201"/>
      <c r="P11" s="201" t="s">
        <v>1391</v>
      </c>
      <c r="Q11" s="209">
        <v>64855.4</v>
      </c>
      <c r="R11" s="209">
        <v>0</v>
      </c>
      <c r="S11" s="209">
        <v>0</v>
      </c>
      <c r="T11" s="186"/>
    </row>
    <row r="12" spans="1:20" ht="17.100000000000001" customHeight="1">
      <c r="A12" s="205">
        <v>204020</v>
      </c>
      <c r="B12" s="200" t="s">
        <v>613</v>
      </c>
      <c r="C12" s="201" t="s">
        <v>1408</v>
      </c>
      <c r="D12" s="201" t="s">
        <v>831</v>
      </c>
      <c r="E12" s="201" t="s">
        <v>352</v>
      </c>
      <c r="F12" s="201"/>
      <c r="G12" s="201">
        <v>8000000</v>
      </c>
      <c r="H12" s="201"/>
      <c r="I12" s="201" t="s">
        <v>779</v>
      </c>
      <c r="J12" s="201" t="s">
        <v>813</v>
      </c>
      <c r="K12" s="201"/>
      <c r="L12" s="201"/>
      <c r="M12" s="201"/>
      <c r="N12" s="201"/>
      <c r="O12" s="201"/>
      <c r="P12" s="201" t="s">
        <v>1391</v>
      </c>
      <c r="Q12" s="211">
        <v>100000</v>
      </c>
      <c r="R12" s="211">
        <v>75000</v>
      </c>
      <c r="S12" s="211">
        <v>75000</v>
      </c>
      <c r="T12" s="186"/>
    </row>
    <row r="13" spans="1:20" ht="17.100000000000001" customHeight="1">
      <c r="A13" s="205">
        <v>204020</v>
      </c>
      <c r="B13" s="200" t="s">
        <v>613</v>
      </c>
      <c r="C13" s="201" t="s">
        <v>1408</v>
      </c>
      <c r="D13" s="201" t="s">
        <v>1409</v>
      </c>
      <c r="E13" s="201" t="s">
        <v>1410</v>
      </c>
      <c r="F13" s="201"/>
      <c r="G13" s="201">
        <v>4600000000</v>
      </c>
      <c r="H13" s="201"/>
      <c r="I13" s="201" t="s">
        <v>1396</v>
      </c>
      <c r="J13" s="201" t="s">
        <v>813</v>
      </c>
      <c r="K13" s="201"/>
      <c r="L13" s="201"/>
      <c r="M13" s="201"/>
      <c r="N13" s="201"/>
      <c r="O13" s="201"/>
      <c r="P13" s="201" t="s">
        <v>1391</v>
      </c>
      <c r="Q13" s="211">
        <v>1500000</v>
      </c>
      <c r="R13" s="211">
        <v>100000</v>
      </c>
      <c r="S13" s="211">
        <v>100000</v>
      </c>
      <c r="T13" s="186"/>
    </row>
    <row r="14" spans="1:20" ht="17.100000000000001" customHeight="1">
      <c r="A14" s="205">
        <v>204020</v>
      </c>
      <c r="B14" s="200" t="s">
        <v>613</v>
      </c>
      <c r="C14" s="201" t="s">
        <v>1408</v>
      </c>
      <c r="D14" s="201" t="s">
        <v>1411</v>
      </c>
      <c r="E14" s="201" t="s">
        <v>1412</v>
      </c>
      <c r="F14" s="203"/>
      <c r="G14" s="201">
        <v>6000000</v>
      </c>
      <c r="H14" s="201"/>
      <c r="I14" s="201" t="s">
        <v>1396</v>
      </c>
      <c r="J14" s="201" t="s">
        <v>813</v>
      </c>
      <c r="K14" s="203"/>
      <c r="L14" s="203"/>
      <c r="M14" s="203"/>
      <c r="N14" s="203"/>
      <c r="O14" s="203"/>
      <c r="P14" s="201" t="s">
        <v>1391</v>
      </c>
      <c r="Q14" s="211">
        <v>260000</v>
      </c>
      <c r="R14" s="211">
        <v>20000</v>
      </c>
      <c r="S14" s="211">
        <v>20000</v>
      </c>
      <c r="T14" s="186"/>
    </row>
    <row r="15" spans="1:20" ht="17.100000000000001" customHeight="1">
      <c r="A15" s="205">
        <v>204039</v>
      </c>
      <c r="B15" s="200" t="s">
        <v>613</v>
      </c>
      <c r="C15" s="201" t="s">
        <v>1413</v>
      </c>
      <c r="D15" s="201" t="s">
        <v>1414</v>
      </c>
      <c r="E15" s="203" t="s">
        <v>1415</v>
      </c>
      <c r="F15" s="201"/>
      <c r="G15" s="201">
        <v>8000000</v>
      </c>
      <c r="H15" s="201"/>
      <c r="I15" s="201" t="s">
        <v>779</v>
      </c>
      <c r="J15" s="201" t="s">
        <v>813</v>
      </c>
      <c r="K15" s="201"/>
      <c r="L15" s="201"/>
      <c r="M15" s="201"/>
      <c r="N15" s="201"/>
      <c r="O15" s="201"/>
      <c r="P15" s="201" t="s">
        <v>1391</v>
      </c>
      <c r="Q15" s="208">
        <v>116153.94</v>
      </c>
      <c r="R15" s="208">
        <v>38717.979999999996</v>
      </c>
      <c r="S15" s="208">
        <v>21998</v>
      </c>
      <c r="T15" s="186"/>
    </row>
    <row r="16" spans="1:20" ht="17.100000000000001" customHeight="1">
      <c r="A16" s="205">
        <v>204039</v>
      </c>
      <c r="B16" s="200" t="s">
        <v>613</v>
      </c>
      <c r="C16" s="201" t="s">
        <v>1413</v>
      </c>
      <c r="D16" s="201" t="s">
        <v>1416</v>
      </c>
      <c r="E16" s="203" t="s">
        <v>1417</v>
      </c>
      <c r="F16" s="201"/>
      <c r="G16" s="201">
        <v>7000000</v>
      </c>
      <c r="H16" s="201"/>
      <c r="I16" s="201" t="s">
        <v>1418</v>
      </c>
      <c r="J16" s="201" t="s">
        <v>813</v>
      </c>
      <c r="K16" s="201"/>
      <c r="L16" s="201"/>
      <c r="M16" s="201"/>
      <c r="N16" s="201"/>
      <c r="O16" s="201"/>
      <c r="P16" s="201" t="s">
        <v>1391</v>
      </c>
      <c r="Q16" s="208">
        <v>46015</v>
      </c>
      <c r="R16" s="208">
        <v>30389</v>
      </c>
      <c r="S16" s="208">
        <v>10892</v>
      </c>
      <c r="T16" s="186"/>
    </row>
    <row r="17" spans="1:20" ht="17.100000000000001" customHeight="1">
      <c r="A17" s="210">
        <v>204040</v>
      </c>
      <c r="B17" s="200" t="s">
        <v>613</v>
      </c>
      <c r="C17" s="203" t="s">
        <v>1419</v>
      </c>
      <c r="D17" s="203" t="s">
        <v>1420</v>
      </c>
      <c r="E17" s="203" t="s">
        <v>352</v>
      </c>
      <c r="F17" s="203"/>
      <c r="G17" s="201">
        <v>8000000</v>
      </c>
      <c r="H17" s="201"/>
      <c r="I17" s="201" t="s">
        <v>779</v>
      </c>
      <c r="J17" s="201" t="s">
        <v>813</v>
      </c>
      <c r="K17" s="203"/>
      <c r="L17" s="212"/>
      <c r="M17" s="213"/>
      <c r="N17" s="213"/>
      <c r="O17" s="203"/>
      <c r="P17" s="201" t="s">
        <v>1391</v>
      </c>
      <c r="Q17" s="204">
        <v>60000</v>
      </c>
      <c r="R17" s="204">
        <v>40000</v>
      </c>
      <c r="S17" s="204">
        <v>40000</v>
      </c>
      <c r="T17" s="186"/>
    </row>
    <row r="18" spans="1:20" ht="17.100000000000001" customHeight="1">
      <c r="A18" s="210">
        <v>204040</v>
      </c>
      <c r="B18" s="200" t="s">
        <v>613</v>
      </c>
      <c r="C18" s="203" t="s">
        <v>1419</v>
      </c>
      <c r="D18" s="203" t="s">
        <v>1421</v>
      </c>
      <c r="E18" s="203" t="s">
        <v>1422</v>
      </c>
      <c r="F18" s="203"/>
      <c r="G18" s="201">
        <v>7000000</v>
      </c>
      <c r="H18" s="201"/>
      <c r="I18" s="201" t="s">
        <v>1418</v>
      </c>
      <c r="J18" s="201" t="s">
        <v>813</v>
      </c>
      <c r="K18" s="203"/>
      <c r="L18" s="214"/>
      <c r="M18" s="213"/>
      <c r="N18" s="213"/>
      <c r="O18" s="203"/>
      <c r="P18" s="201" t="s">
        <v>1391</v>
      </c>
      <c r="Q18" s="204">
        <v>20000</v>
      </c>
      <c r="R18" s="204">
        <v>15000</v>
      </c>
      <c r="S18" s="204">
        <v>10000</v>
      </c>
      <c r="T18" s="186"/>
    </row>
    <row r="19" spans="1:20" ht="17.100000000000001" customHeight="1">
      <c r="A19" s="210">
        <v>204046</v>
      </c>
      <c r="B19" s="200" t="s">
        <v>613</v>
      </c>
      <c r="C19" s="201" t="s">
        <v>1423</v>
      </c>
      <c r="D19" s="203" t="s">
        <v>1420</v>
      </c>
      <c r="E19" s="203" t="s">
        <v>352</v>
      </c>
      <c r="F19" s="203"/>
      <c r="G19" s="201">
        <v>8000000</v>
      </c>
      <c r="H19" s="201"/>
      <c r="I19" s="201" t="s">
        <v>779</v>
      </c>
      <c r="J19" s="201" t="s">
        <v>813</v>
      </c>
      <c r="K19" s="203"/>
      <c r="L19" s="212"/>
      <c r="M19" s="213"/>
      <c r="N19" s="213"/>
      <c r="O19" s="203"/>
      <c r="P19" s="201" t="s">
        <v>1391</v>
      </c>
      <c r="Q19" s="204">
        <v>30000</v>
      </c>
      <c r="R19" s="204">
        <v>30000</v>
      </c>
      <c r="S19" s="204"/>
      <c r="T19" s="186"/>
    </row>
    <row r="20" spans="1:20" ht="18.75" customHeight="1">
      <c r="A20" s="206">
        <v>204051</v>
      </c>
      <c r="B20" s="200" t="s">
        <v>613</v>
      </c>
      <c r="C20" s="201" t="s">
        <v>1424</v>
      </c>
      <c r="D20" s="201" t="s">
        <v>846</v>
      </c>
      <c r="E20" s="201" t="s">
        <v>1425</v>
      </c>
      <c r="F20" s="203"/>
      <c r="G20" s="201">
        <v>7000000</v>
      </c>
      <c r="H20" s="201"/>
      <c r="I20" s="201" t="s">
        <v>1418</v>
      </c>
      <c r="J20" s="201" t="s">
        <v>813</v>
      </c>
      <c r="K20" s="203"/>
      <c r="L20" s="212"/>
      <c r="M20" s="213"/>
      <c r="N20" s="213"/>
      <c r="O20" s="203"/>
      <c r="P20" s="201"/>
      <c r="Q20" s="204">
        <v>30000</v>
      </c>
      <c r="R20" s="204"/>
      <c r="S20" s="204"/>
      <c r="T20" s="186"/>
    </row>
    <row r="21" spans="1:20" ht="18.75" customHeight="1">
      <c r="A21" s="206">
        <v>204051</v>
      </c>
      <c r="B21" s="200" t="s">
        <v>613</v>
      </c>
      <c r="C21" s="201" t="s">
        <v>1424</v>
      </c>
      <c r="D21" s="201" t="s">
        <v>846</v>
      </c>
      <c r="E21" s="201" t="s">
        <v>1426</v>
      </c>
      <c r="F21" s="203"/>
      <c r="G21" s="201">
        <v>7000000</v>
      </c>
      <c r="H21" s="201"/>
      <c r="I21" s="201" t="s">
        <v>1418</v>
      </c>
      <c r="J21" s="201" t="s">
        <v>813</v>
      </c>
      <c r="K21" s="203"/>
      <c r="L21" s="212"/>
      <c r="M21" s="213"/>
      <c r="N21" s="213"/>
      <c r="O21" s="203"/>
      <c r="P21" s="201"/>
      <c r="Q21" s="204">
        <v>50000</v>
      </c>
      <c r="R21" s="204"/>
      <c r="S21" s="204"/>
      <c r="T21" s="186"/>
    </row>
    <row r="22" spans="1:20" ht="18.75" customHeight="1">
      <c r="A22" s="206">
        <v>204051</v>
      </c>
      <c r="B22" s="200" t="s">
        <v>613</v>
      </c>
      <c r="C22" s="201" t="s">
        <v>1424</v>
      </c>
      <c r="D22" s="201" t="s">
        <v>846</v>
      </c>
      <c r="E22" s="201" t="s">
        <v>1427</v>
      </c>
      <c r="F22" s="203"/>
      <c r="G22" s="201">
        <v>7000000</v>
      </c>
      <c r="H22" s="201"/>
      <c r="I22" s="201" t="s">
        <v>1418</v>
      </c>
      <c r="J22" s="201" t="s">
        <v>813</v>
      </c>
      <c r="K22" s="203"/>
      <c r="L22" s="212"/>
      <c r="M22" s="213"/>
      <c r="N22" s="213"/>
      <c r="O22" s="203"/>
      <c r="P22" s="201"/>
      <c r="Q22" s="204">
        <v>50000</v>
      </c>
      <c r="R22" s="204"/>
      <c r="S22" s="204"/>
      <c r="T22" s="186"/>
    </row>
    <row r="23" spans="1:20" ht="18.75" customHeight="1">
      <c r="A23" s="206">
        <v>204051</v>
      </c>
      <c r="B23" s="200" t="s">
        <v>613</v>
      </c>
      <c r="C23" s="201" t="s">
        <v>1424</v>
      </c>
      <c r="D23" s="201" t="s">
        <v>832</v>
      </c>
      <c r="E23" s="201" t="s">
        <v>1428</v>
      </c>
      <c r="F23" s="203"/>
      <c r="G23" s="201">
        <v>8000000</v>
      </c>
      <c r="H23" s="201"/>
      <c r="I23" s="201" t="s">
        <v>779</v>
      </c>
      <c r="J23" s="201" t="s">
        <v>813</v>
      </c>
      <c r="K23" s="203"/>
      <c r="L23" s="212"/>
      <c r="M23" s="213"/>
      <c r="N23" s="213"/>
      <c r="O23" s="203"/>
      <c r="P23" s="201"/>
      <c r="Q23" s="204">
        <v>250000</v>
      </c>
      <c r="R23" s="204"/>
      <c r="S23" s="204"/>
      <c r="T23" s="186"/>
    </row>
    <row r="24" spans="1:20" ht="18.75" customHeight="1">
      <c r="A24" s="206">
        <v>204051</v>
      </c>
      <c r="B24" s="200" t="s">
        <v>613</v>
      </c>
      <c r="C24" s="201" t="s">
        <v>1424</v>
      </c>
      <c r="D24" s="201" t="s">
        <v>846</v>
      </c>
      <c r="E24" s="201" t="s">
        <v>1429</v>
      </c>
      <c r="F24" s="203"/>
      <c r="G24" s="201">
        <v>7000000</v>
      </c>
      <c r="H24" s="201"/>
      <c r="I24" s="201" t="s">
        <v>1418</v>
      </c>
      <c r="J24" s="201" t="s">
        <v>813</v>
      </c>
      <c r="K24" s="203"/>
      <c r="L24" s="212"/>
      <c r="M24" s="213"/>
      <c r="N24" s="213"/>
      <c r="O24" s="203"/>
      <c r="P24" s="201"/>
      <c r="Q24" s="204">
        <v>20000</v>
      </c>
      <c r="R24" s="204"/>
      <c r="S24" s="204"/>
      <c r="T24" s="186"/>
    </row>
    <row r="25" spans="1:20" ht="18.75" customHeight="1">
      <c r="A25" s="210">
        <v>204022</v>
      </c>
      <c r="B25" s="200" t="s">
        <v>613</v>
      </c>
      <c r="C25" s="201" t="s">
        <v>1430</v>
      </c>
      <c r="D25" s="203" t="s">
        <v>1431</v>
      </c>
      <c r="E25" s="203" t="s">
        <v>352</v>
      </c>
      <c r="F25" s="203"/>
      <c r="G25" s="201">
        <v>8000000</v>
      </c>
      <c r="H25" s="201"/>
      <c r="I25" s="201" t="s">
        <v>779</v>
      </c>
      <c r="J25" s="201" t="s">
        <v>813</v>
      </c>
      <c r="K25" s="203"/>
      <c r="L25" s="212"/>
      <c r="M25" s="213"/>
      <c r="N25" s="213"/>
      <c r="O25" s="203"/>
      <c r="P25" s="201" t="s">
        <v>1391</v>
      </c>
      <c r="Q25" s="211">
        <v>165000</v>
      </c>
      <c r="R25" s="211"/>
      <c r="S25" s="211"/>
      <c r="T25" s="186"/>
    </row>
    <row r="26" spans="1:20" ht="18.75" customHeight="1">
      <c r="A26" s="210">
        <v>204041</v>
      </c>
      <c r="B26" s="200" t="s">
        <v>613</v>
      </c>
      <c r="C26" s="201" t="s">
        <v>1432</v>
      </c>
      <c r="D26" s="203" t="s">
        <v>1433</v>
      </c>
      <c r="E26" s="215" t="s">
        <v>1434</v>
      </c>
      <c r="F26" s="203"/>
      <c r="G26" s="201">
        <v>6000000</v>
      </c>
      <c r="H26" s="201"/>
      <c r="I26" s="201" t="s">
        <v>1435</v>
      </c>
      <c r="J26" s="201" t="s">
        <v>813</v>
      </c>
      <c r="K26" s="203"/>
      <c r="L26" s="212"/>
      <c r="M26" s="213"/>
      <c r="N26" s="213"/>
      <c r="O26" s="203"/>
      <c r="P26" s="201"/>
      <c r="Q26" s="211">
        <v>60000</v>
      </c>
      <c r="R26" s="211"/>
      <c r="S26" s="211"/>
      <c r="T26" s="186"/>
    </row>
    <row r="27" spans="1:20" ht="18.75" customHeight="1">
      <c r="A27" s="210">
        <v>204041</v>
      </c>
      <c r="B27" s="200" t="s">
        <v>613</v>
      </c>
      <c r="C27" s="201" t="s">
        <v>1432</v>
      </c>
      <c r="D27" s="203" t="s">
        <v>1436</v>
      </c>
      <c r="E27" s="203" t="s">
        <v>352</v>
      </c>
      <c r="F27" s="203"/>
      <c r="G27" s="201">
        <v>8000000</v>
      </c>
      <c r="H27" s="201"/>
      <c r="I27" s="201" t="s">
        <v>779</v>
      </c>
      <c r="J27" s="201" t="s">
        <v>813</v>
      </c>
      <c r="K27" s="203"/>
      <c r="L27" s="212"/>
      <c r="M27" s="213"/>
      <c r="N27" s="213"/>
      <c r="O27" s="203"/>
      <c r="P27" s="201"/>
      <c r="Q27" s="211">
        <v>75000</v>
      </c>
      <c r="R27" s="211">
        <v>75000</v>
      </c>
      <c r="S27" s="211"/>
      <c r="T27" s="186"/>
    </row>
    <row r="28" spans="1:20" ht="18.75" customHeight="1">
      <c r="A28" s="210">
        <v>204041</v>
      </c>
      <c r="B28" s="200" t="s">
        <v>613</v>
      </c>
      <c r="C28" s="201" t="s">
        <v>1432</v>
      </c>
      <c r="D28" s="203" t="s">
        <v>1437</v>
      </c>
      <c r="E28" s="215" t="s">
        <v>1438</v>
      </c>
      <c r="F28" s="203"/>
      <c r="G28" s="201">
        <v>7000000</v>
      </c>
      <c r="H28" s="201"/>
      <c r="I28" s="201" t="s">
        <v>1418</v>
      </c>
      <c r="J28" s="201" t="s">
        <v>813</v>
      </c>
      <c r="K28" s="203"/>
      <c r="L28" s="212"/>
      <c r="M28" s="213"/>
      <c r="N28" s="213"/>
      <c r="O28" s="203"/>
      <c r="P28" s="201"/>
      <c r="Q28" s="211"/>
      <c r="R28" s="211">
        <v>75000</v>
      </c>
      <c r="S28" s="211"/>
      <c r="T28" s="186"/>
    </row>
    <row r="29" spans="1:20" ht="18.75" customHeight="1">
      <c r="A29" s="210">
        <v>204041</v>
      </c>
      <c r="B29" s="200" t="s">
        <v>613</v>
      </c>
      <c r="C29" s="201" t="s">
        <v>1432</v>
      </c>
      <c r="D29" s="203" t="s">
        <v>1433</v>
      </c>
      <c r="E29" s="201" t="s">
        <v>1439</v>
      </c>
      <c r="F29" s="203"/>
      <c r="G29" s="201">
        <v>6000000</v>
      </c>
      <c r="H29" s="201"/>
      <c r="I29" s="201" t="s">
        <v>1435</v>
      </c>
      <c r="J29" s="201" t="s">
        <v>813</v>
      </c>
      <c r="K29" s="203"/>
      <c r="L29" s="212"/>
      <c r="M29" s="213"/>
      <c r="N29" s="213"/>
      <c r="O29" s="203"/>
      <c r="P29" s="201"/>
      <c r="Q29" s="211">
        <v>28000</v>
      </c>
      <c r="R29" s="211"/>
      <c r="S29" s="211"/>
      <c r="T29" s="186"/>
    </row>
    <row r="30" spans="1:20" ht="18.75" customHeight="1">
      <c r="A30" s="210">
        <v>204825</v>
      </c>
      <c r="B30" s="200" t="s">
        <v>613</v>
      </c>
      <c r="C30" s="201" t="s">
        <v>1440</v>
      </c>
      <c r="D30" s="201" t="s">
        <v>1441</v>
      </c>
      <c r="E30" s="201" t="s">
        <v>352</v>
      </c>
      <c r="F30" s="203"/>
      <c r="G30" s="201">
        <v>8000000</v>
      </c>
      <c r="H30" s="201"/>
      <c r="I30" s="201" t="s">
        <v>779</v>
      </c>
      <c r="J30" s="201" t="s">
        <v>813</v>
      </c>
      <c r="K30" s="203"/>
      <c r="L30" s="203"/>
      <c r="M30" s="203"/>
      <c r="N30" s="203"/>
      <c r="O30" s="203"/>
      <c r="P30" s="203"/>
      <c r="Q30" s="216">
        <v>200000</v>
      </c>
      <c r="R30" s="216">
        <v>250000</v>
      </c>
      <c r="S30" s="216">
        <v>300000</v>
      </c>
      <c r="T30" s="186"/>
    </row>
    <row r="31" spans="1:20" ht="18.75" customHeight="1">
      <c r="A31" s="210">
        <v>204825</v>
      </c>
      <c r="B31" s="200" t="s">
        <v>613</v>
      </c>
      <c r="C31" s="201" t="s">
        <v>1440</v>
      </c>
      <c r="D31" s="201" t="s">
        <v>1442</v>
      </c>
      <c r="E31" s="201" t="s">
        <v>1422</v>
      </c>
      <c r="F31" s="203"/>
      <c r="G31" s="201">
        <v>7000000</v>
      </c>
      <c r="H31" s="201"/>
      <c r="I31" s="201" t="s">
        <v>1418</v>
      </c>
      <c r="J31" s="201" t="s">
        <v>813</v>
      </c>
      <c r="K31" s="203"/>
      <c r="L31" s="203"/>
      <c r="M31" s="203"/>
      <c r="N31" s="203"/>
      <c r="O31" s="203"/>
      <c r="P31" s="203"/>
      <c r="Q31" s="211">
        <v>500000</v>
      </c>
      <c r="R31" s="211">
        <v>500000</v>
      </c>
      <c r="S31" s="211">
        <v>500000</v>
      </c>
      <c r="T31" s="186"/>
    </row>
    <row r="32" spans="1:20" ht="18.75" customHeight="1">
      <c r="A32" s="206">
        <v>304346</v>
      </c>
      <c r="B32" s="200" t="s">
        <v>332</v>
      </c>
      <c r="C32" s="201" t="s">
        <v>616</v>
      </c>
      <c r="D32" s="201" t="s">
        <v>835</v>
      </c>
      <c r="E32" s="201" t="s">
        <v>1443</v>
      </c>
      <c r="F32" s="202" t="s">
        <v>1444</v>
      </c>
      <c r="G32" s="201">
        <v>8000000</v>
      </c>
      <c r="H32" s="201"/>
      <c r="I32" s="201" t="s">
        <v>779</v>
      </c>
      <c r="J32" s="201" t="s">
        <v>813</v>
      </c>
      <c r="K32" s="203"/>
      <c r="L32" s="203"/>
      <c r="M32" s="203"/>
      <c r="N32" s="203">
        <v>1000</v>
      </c>
      <c r="O32" s="203"/>
      <c r="P32" s="201" t="s">
        <v>1391</v>
      </c>
      <c r="Q32" s="204">
        <v>125000</v>
      </c>
      <c r="R32" s="204">
        <v>50000</v>
      </c>
      <c r="S32" s="204">
        <v>50000</v>
      </c>
      <c r="T32" s="186"/>
    </row>
    <row r="33" spans="1:20" ht="18.75" customHeight="1">
      <c r="A33" s="206">
        <v>304505</v>
      </c>
      <c r="B33" s="200" t="s">
        <v>332</v>
      </c>
      <c r="C33" s="201" t="s">
        <v>1445</v>
      </c>
      <c r="D33" s="201" t="s">
        <v>1446</v>
      </c>
      <c r="E33" s="201" t="s">
        <v>1447</v>
      </c>
      <c r="F33" s="202" t="s">
        <v>1448</v>
      </c>
      <c r="G33" s="201">
        <v>8000000</v>
      </c>
      <c r="H33" s="201"/>
      <c r="I33" s="201" t="s">
        <v>779</v>
      </c>
      <c r="J33" s="201" t="s">
        <v>813</v>
      </c>
      <c r="K33" s="203"/>
      <c r="L33" s="203"/>
      <c r="M33" s="203"/>
      <c r="N33" s="203">
        <v>1000</v>
      </c>
      <c r="O33" s="203"/>
      <c r="P33" s="201" t="s">
        <v>1391</v>
      </c>
      <c r="Q33" s="204">
        <v>45881</v>
      </c>
      <c r="R33" s="204">
        <v>50000</v>
      </c>
      <c r="S33" s="204">
        <v>50000</v>
      </c>
      <c r="T33" s="186"/>
    </row>
    <row r="34" spans="1:20" ht="18.75" customHeight="1">
      <c r="A34" s="206">
        <v>304505</v>
      </c>
      <c r="B34" s="200" t="s">
        <v>332</v>
      </c>
      <c r="C34" s="201" t="s">
        <v>1445</v>
      </c>
      <c r="D34" s="201" t="s">
        <v>1449</v>
      </c>
      <c r="E34" s="201" t="s">
        <v>1450</v>
      </c>
      <c r="F34" s="202" t="s">
        <v>1451</v>
      </c>
      <c r="G34" s="201">
        <v>7000000</v>
      </c>
      <c r="H34" s="201"/>
      <c r="I34" s="201" t="s">
        <v>1452</v>
      </c>
      <c r="J34" s="201" t="s">
        <v>813</v>
      </c>
      <c r="K34" s="203"/>
      <c r="L34" s="203"/>
      <c r="M34" s="203"/>
      <c r="N34" s="203">
        <v>1000</v>
      </c>
      <c r="O34" s="203"/>
      <c r="P34" s="201"/>
      <c r="Q34" s="204">
        <v>50000</v>
      </c>
      <c r="R34" s="204"/>
      <c r="S34" s="204"/>
      <c r="T34" s="186"/>
    </row>
    <row r="35" spans="1:20" ht="18.75" customHeight="1">
      <c r="A35" s="206">
        <v>304506</v>
      </c>
      <c r="B35" s="200" t="s">
        <v>332</v>
      </c>
      <c r="C35" s="201" t="s">
        <v>658</v>
      </c>
      <c r="D35" s="201" t="s">
        <v>864</v>
      </c>
      <c r="E35" s="201" t="s">
        <v>1453</v>
      </c>
      <c r="F35" s="202" t="s">
        <v>1454</v>
      </c>
      <c r="G35" s="201">
        <v>6000000</v>
      </c>
      <c r="H35" s="201"/>
      <c r="I35" s="201" t="s">
        <v>1455</v>
      </c>
      <c r="J35" s="201" t="s">
        <v>813</v>
      </c>
      <c r="K35" s="203"/>
      <c r="L35" s="203"/>
      <c r="M35" s="203"/>
      <c r="N35" s="203">
        <v>1000</v>
      </c>
      <c r="O35" s="203"/>
      <c r="P35" s="201" t="s">
        <v>1391</v>
      </c>
      <c r="Q35" s="204">
        <v>1100000</v>
      </c>
      <c r="R35" s="204"/>
      <c r="S35" s="204"/>
      <c r="T35" s="186"/>
    </row>
    <row r="36" spans="1:20" ht="18.75" customHeight="1">
      <c r="A36" s="206">
        <v>304506</v>
      </c>
      <c r="B36" s="200" t="s">
        <v>332</v>
      </c>
      <c r="C36" s="201" t="s">
        <v>658</v>
      </c>
      <c r="D36" s="201" t="s">
        <v>864</v>
      </c>
      <c r="E36" s="201" t="s">
        <v>1456</v>
      </c>
      <c r="F36" s="202" t="s">
        <v>1454</v>
      </c>
      <c r="G36" s="201">
        <v>6000000</v>
      </c>
      <c r="H36" s="201"/>
      <c r="I36" s="201" t="s">
        <v>1455</v>
      </c>
      <c r="J36" s="201" t="s">
        <v>813</v>
      </c>
      <c r="K36" s="203"/>
      <c r="L36" s="203"/>
      <c r="M36" s="203"/>
      <c r="N36" s="203">
        <v>1000</v>
      </c>
      <c r="O36" s="203"/>
      <c r="P36" s="201" t="s">
        <v>1391</v>
      </c>
      <c r="Q36" s="204">
        <v>320000</v>
      </c>
      <c r="R36" s="204">
        <v>100000</v>
      </c>
      <c r="S36" s="204"/>
      <c r="T36" s="186"/>
    </row>
    <row r="37" spans="1:20" ht="18.75" customHeight="1">
      <c r="A37" s="206">
        <v>304507</v>
      </c>
      <c r="B37" s="200" t="s">
        <v>332</v>
      </c>
      <c r="C37" s="201" t="s">
        <v>1457</v>
      </c>
      <c r="D37" s="201" t="s">
        <v>1458</v>
      </c>
      <c r="E37" s="201" t="s">
        <v>615</v>
      </c>
      <c r="F37" s="202" t="s">
        <v>1459</v>
      </c>
      <c r="G37" s="201">
        <v>6000000</v>
      </c>
      <c r="H37" s="201"/>
      <c r="I37" s="201" t="s">
        <v>1460</v>
      </c>
      <c r="J37" s="201" t="s">
        <v>813</v>
      </c>
      <c r="K37" s="203"/>
      <c r="L37" s="203"/>
      <c r="M37" s="203"/>
      <c r="N37" s="203">
        <v>1000</v>
      </c>
      <c r="O37" s="203"/>
      <c r="P37" s="201" t="s">
        <v>1391</v>
      </c>
      <c r="Q37" s="204">
        <v>121000</v>
      </c>
      <c r="R37" s="204">
        <v>50000</v>
      </c>
      <c r="S37" s="204">
        <v>50000</v>
      </c>
      <c r="T37" s="186"/>
    </row>
    <row r="38" spans="1:20" ht="18.75" customHeight="1">
      <c r="A38" s="206">
        <v>304507</v>
      </c>
      <c r="B38" s="200" t="s">
        <v>332</v>
      </c>
      <c r="C38" s="201" t="s">
        <v>1457</v>
      </c>
      <c r="D38" s="201" t="s">
        <v>1461</v>
      </c>
      <c r="E38" s="201" t="s">
        <v>1462</v>
      </c>
      <c r="F38" s="202" t="s">
        <v>1463</v>
      </c>
      <c r="G38" s="201">
        <v>7000000</v>
      </c>
      <c r="H38" s="201"/>
      <c r="I38" s="201" t="s">
        <v>1452</v>
      </c>
      <c r="J38" s="201" t="s">
        <v>813</v>
      </c>
      <c r="K38" s="203"/>
      <c r="L38" s="203"/>
      <c r="M38" s="203"/>
      <c r="N38" s="203">
        <v>1000</v>
      </c>
      <c r="O38" s="203"/>
      <c r="P38" s="201" t="s">
        <v>1391</v>
      </c>
      <c r="Q38" s="204">
        <v>20000</v>
      </c>
      <c r="R38" s="204">
        <v>5000</v>
      </c>
      <c r="S38" s="204">
        <v>10000</v>
      </c>
      <c r="T38" s="186"/>
    </row>
    <row r="39" spans="1:20" ht="18.75" customHeight="1">
      <c r="A39" s="206">
        <v>304507</v>
      </c>
      <c r="B39" s="200" t="s">
        <v>332</v>
      </c>
      <c r="C39" s="201" t="s">
        <v>1457</v>
      </c>
      <c r="D39" s="201" t="s">
        <v>1461</v>
      </c>
      <c r="E39" s="201" t="s">
        <v>1464</v>
      </c>
      <c r="F39" s="202" t="s">
        <v>1463</v>
      </c>
      <c r="G39" s="201">
        <v>7000000</v>
      </c>
      <c r="H39" s="201"/>
      <c r="I39" s="201" t="s">
        <v>1452</v>
      </c>
      <c r="J39" s="201" t="s">
        <v>813</v>
      </c>
      <c r="K39" s="203"/>
      <c r="L39" s="203"/>
      <c r="M39" s="203"/>
      <c r="N39" s="203">
        <v>1000</v>
      </c>
      <c r="O39" s="203"/>
      <c r="P39" s="201" t="s">
        <v>1391</v>
      </c>
      <c r="Q39" s="204">
        <v>10000</v>
      </c>
      <c r="R39" s="204">
        <v>30000</v>
      </c>
      <c r="S39" s="204"/>
      <c r="T39" s="186"/>
    </row>
    <row r="40" spans="1:20" ht="18.75" customHeight="1">
      <c r="A40" s="206">
        <v>304507</v>
      </c>
      <c r="B40" s="200" t="s">
        <v>332</v>
      </c>
      <c r="C40" s="201" t="s">
        <v>1457</v>
      </c>
      <c r="D40" s="201" t="s">
        <v>1465</v>
      </c>
      <c r="E40" s="201" t="s">
        <v>1466</v>
      </c>
      <c r="F40" s="202" t="s">
        <v>1467</v>
      </c>
      <c r="G40" s="201">
        <v>8000000</v>
      </c>
      <c r="H40" s="201"/>
      <c r="I40" s="201" t="s">
        <v>779</v>
      </c>
      <c r="J40" s="201" t="s">
        <v>813</v>
      </c>
      <c r="K40" s="203"/>
      <c r="L40" s="203"/>
      <c r="M40" s="203"/>
      <c r="N40" s="203">
        <v>1000</v>
      </c>
      <c r="O40" s="203"/>
      <c r="P40" s="201" t="s">
        <v>1391</v>
      </c>
      <c r="Q40" s="204">
        <v>25000</v>
      </c>
      <c r="R40" s="204">
        <v>25000</v>
      </c>
      <c r="S40" s="204">
        <v>25000</v>
      </c>
      <c r="T40" s="186"/>
    </row>
    <row r="41" spans="1:20" ht="18.75" customHeight="1">
      <c r="A41" s="206">
        <v>304507</v>
      </c>
      <c r="B41" s="200" t="s">
        <v>332</v>
      </c>
      <c r="C41" s="201" t="s">
        <v>1457</v>
      </c>
      <c r="D41" s="201" t="s">
        <v>1458</v>
      </c>
      <c r="E41" s="201" t="s">
        <v>1468</v>
      </c>
      <c r="F41" s="202" t="s">
        <v>1459</v>
      </c>
      <c r="G41" s="201">
        <v>6000000</v>
      </c>
      <c r="H41" s="201"/>
      <c r="I41" s="201" t="s">
        <v>1460</v>
      </c>
      <c r="J41" s="201" t="s">
        <v>813</v>
      </c>
      <c r="K41" s="203"/>
      <c r="L41" s="203"/>
      <c r="M41" s="203"/>
      <c r="N41" s="203">
        <v>1000</v>
      </c>
      <c r="O41" s="203"/>
      <c r="P41" s="201" t="s">
        <v>1391</v>
      </c>
      <c r="Q41" s="204">
        <f>567000/2</f>
        <v>283500</v>
      </c>
      <c r="R41" s="204">
        <v>283500</v>
      </c>
      <c r="S41" s="204">
        <v>283500</v>
      </c>
      <c r="T41" s="186"/>
    </row>
    <row r="42" spans="1:20" ht="18.75" customHeight="1">
      <c r="A42" s="206">
        <v>304525</v>
      </c>
      <c r="B42" s="200" t="s">
        <v>332</v>
      </c>
      <c r="C42" s="201" t="s">
        <v>638</v>
      </c>
      <c r="D42" s="201" t="s">
        <v>877</v>
      </c>
      <c r="E42" s="201" t="s">
        <v>1469</v>
      </c>
      <c r="F42" s="202" t="s">
        <v>1470</v>
      </c>
      <c r="G42" s="201">
        <v>7000000</v>
      </c>
      <c r="H42" s="201"/>
      <c r="I42" s="201" t="s">
        <v>1452</v>
      </c>
      <c r="J42" s="201" t="s">
        <v>813</v>
      </c>
      <c r="K42" s="203"/>
      <c r="L42" s="203"/>
      <c r="M42" s="203"/>
      <c r="N42" s="203">
        <v>1000</v>
      </c>
      <c r="O42" s="203"/>
      <c r="P42" s="201" t="s">
        <v>1391</v>
      </c>
      <c r="Q42" s="204">
        <v>15000</v>
      </c>
      <c r="R42" s="204"/>
      <c r="S42" s="204"/>
      <c r="T42" s="186"/>
    </row>
    <row r="43" spans="1:20" ht="18.75" customHeight="1">
      <c r="A43" s="206">
        <v>304525</v>
      </c>
      <c r="B43" s="200" t="s">
        <v>332</v>
      </c>
      <c r="C43" s="201" t="s">
        <v>638</v>
      </c>
      <c r="D43" s="201" t="s">
        <v>877</v>
      </c>
      <c r="E43" s="201" t="s">
        <v>1471</v>
      </c>
      <c r="F43" s="202" t="s">
        <v>1470</v>
      </c>
      <c r="G43" s="201">
        <v>7000000</v>
      </c>
      <c r="H43" s="201"/>
      <c r="I43" s="201" t="s">
        <v>1452</v>
      </c>
      <c r="J43" s="201" t="s">
        <v>813</v>
      </c>
      <c r="K43" s="203"/>
      <c r="L43" s="203"/>
      <c r="M43" s="203"/>
      <c r="N43" s="203">
        <v>1000</v>
      </c>
      <c r="O43" s="203"/>
      <c r="P43" s="201" t="s">
        <v>1391</v>
      </c>
      <c r="Q43" s="204">
        <v>12000</v>
      </c>
      <c r="R43" s="204">
        <v>5000</v>
      </c>
      <c r="S43" s="204">
        <v>10000</v>
      </c>
      <c r="T43" s="186"/>
    </row>
    <row r="44" spans="1:20" ht="18.75" customHeight="1">
      <c r="A44" s="206">
        <v>304525</v>
      </c>
      <c r="B44" s="200" t="s">
        <v>332</v>
      </c>
      <c r="C44" s="201" t="s">
        <v>638</v>
      </c>
      <c r="D44" s="201" t="s">
        <v>877</v>
      </c>
      <c r="E44" s="201" t="s">
        <v>1472</v>
      </c>
      <c r="F44" s="202" t="s">
        <v>1470</v>
      </c>
      <c r="G44" s="201">
        <v>7000000</v>
      </c>
      <c r="H44" s="201"/>
      <c r="I44" s="201" t="s">
        <v>1452</v>
      </c>
      <c r="J44" s="201" t="s">
        <v>813</v>
      </c>
      <c r="K44" s="203"/>
      <c r="L44" s="203"/>
      <c r="M44" s="203"/>
      <c r="N44" s="203">
        <v>1000</v>
      </c>
      <c r="O44" s="203"/>
      <c r="P44" s="201" t="s">
        <v>1391</v>
      </c>
      <c r="Q44" s="204">
        <v>15000</v>
      </c>
      <c r="R44" s="204"/>
      <c r="S44" s="204"/>
      <c r="T44" s="186"/>
    </row>
    <row r="45" spans="1:20" ht="18.75" customHeight="1">
      <c r="A45" s="206">
        <v>304525</v>
      </c>
      <c r="B45" s="200" t="s">
        <v>332</v>
      </c>
      <c r="C45" s="201" t="s">
        <v>638</v>
      </c>
      <c r="D45" s="201" t="s">
        <v>877</v>
      </c>
      <c r="E45" s="201" t="s">
        <v>1473</v>
      </c>
      <c r="F45" s="202" t="s">
        <v>1470</v>
      </c>
      <c r="G45" s="201">
        <v>7000000</v>
      </c>
      <c r="H45" s="201"/>
      <c r="I45" s="201" t="s">
        <v>1452</v>
      </c>
      <c r="J45" s="201" t="s">
        <v>813</v>
      </c>
      <c r="K45" s="203"/>
      <c r="L45" s="203"/>
      <c r="M45" s="203"/>
      <c r="N45" s="203">
        <v>1000</v>
      </c>
      <c r="O45" s="203"/>
      <c r="P45" s="201" t="s">
        <v>1391</v>
      </c>
      <c r="Q45" s="204">
        <v>8000</v>
      </c>
      <c r="R45" s="204"/>
      <c r="S45" s="204"/>
      <c r="T45" s="186"/>
    </row>
    <row r="46" spans="1:20" ht="18.75" customHeight="1">
      <c r="A46" s="206">
        <v>304525</v>
      </c>
      <c r="B46" s="200" t="s">
        <v>332</v>
      </c>
      <c r="C46" s="201" t="s">
        <v>638</v>
      </c>
      <c r="D46" s="201" t="s">
        <v>877</v>
      </c>
      <c r="E46" s="201" t="s">
        <v>1474</v>
      </c>
      <c r="F46" s="202" t="s">
        <v>1470</v>
      </c>
      <c r="G46" s="201">
        <v>7000000</v>
      </c>
      <c r="H46" s="201"/>
      <c r="I46" s="201" t="s">
        <v>1452</v>
      </c>
      <c r="J46" s="201" t="s">
        <v>813</v>
      </c>
      <c r="K46" s="203"/>
      <c r="L46" s="203"/>
      <c r="M46" s="203"/>
      <c r="N46" s="203">
        <v>1000</v>
      </c>
      <c r="O46" s="203"/>
      <c r="P46" s="201" t="s">
        <v>1391</v>
      </c>
      <c r="Q46" s="204">
        <v>10000</v>
      </c>
      <c r="R46" s="204">
        <v>10000</v>
      </c>
      <c r="S46" s="204">
        <v>38000</v>
      </c>
      <c r="T46" s="186"/>
    </row>
    <row r="47" spans="1:20" ht="18.75" customHeight="1">
      <c r="A47" s="206">
        <v>304525</v>
      </c>
      <c r="B47" s="200" t="s">
        <v>332</v>
      </c>
      <c r="C47" s="201" t="s">
        <v>638</v>
      </c>
      <c r="D47" s="201" t="s">
        <v>877</v>
      </c>
      <c r="E47" s="201" t="s">
        <v>1475</v>
      </c>
      <c r="F47" s="202" t="s">
        <v>1470</v>
      </c>
      <c r="G47" s="201">
        <v>7000000</v>
      </c>
      <c r="H47" s="201"/>
      <c r="I47" s="201" t="s">
        <v>1452</v>
      </c>
      <c r="J47" s="201" t="s">
        <v>813</v>
      </c>
      <c r="K47" s="203"/>
      <c r="L47" s="203"/>
      <c r="M47" s="203"/>
      <c r="N47" s="203">
        <v>1000</v>
      </c>
      <c r="O47" s="203"/>
      <c r="P47" s="201" t="s">
        <v>1391</v>
      </c>
      <c r="Q47" s="204">
        <v>1000</v>
      </c>
      <c r="R47" s="204">
        <v>1000</v>
      </c>
      <c r="S47" s="204"/>
      <c r="T47" s="186"/>
    </row>
    <row r="48" spans="1:20" ht="18.75" customHeight="1">
      <c r="A48" s="206">
        <v>304525</v>
      </c>
      <c r="B48" s="200" t="s">
        <v>332</v>
      </c>
      <c r="C48" s="201" t="s">
        <v>638</v>
      </c>
      <c r="D48" s="201" t="s">
        <v>877</v>
      </c>
      <c r="E48" s="201" t="s">
        <v>1476</v>
      </c>
      <c r="F48" s="202" t="s">
        <v>1470</v>
      </c>
      <c r="G48" s="201">
        <v>7000000</v>
      </c>
      <c r="H48" s="201"/>
      <c r="I48" s="201" t="s">
        <v>1452</v>
      </c>
      <c r="J48" s="201" t="s">
        <v>813</v>
      </c>
      <c r="K48" s="203"/>
      <c r="L48" s="203"/>
      <c r="M48" s="203"/>
      <c r="N48" s="203">
        <v>1000</v>
      </c>
      <c r="O48" s="203"/>
      <c r="P48" s="201" t="s">
        <v>1391</v>
      </c>
      <c r="Q48" s="204">
        <v>55000</v>
      </c>
      <c r="R48" s="204">
        <v>40000</v>
      </c>
      <c r="S48" s="204">
        <v>50000</v>
      </c>
      <c r="T48" s="186"/>
    </row>
    <row r="49" spans="1:20" ht="18.75" customHeight="1">
      <c r="A49" s="206">
        <v>304525</v>
      </c>
      <c r="B49" s="200" t="s">
        <v>332</v>
      </c>
      <c r="C49" s="201" t="s">
        <v>1477</v>
      </c>
      <c r="D49" s="201" t="s">
        <v>850</v>
      </c>
      <c r="E49" s="201" t="s">
        <v>1478</v>
      </c>
      <c r="F49" s="202" t="s">
        <v>1479</v>
      </c>
      <c r="G49" s="201">
        <v>8000000</v>
      </c>
      <c r="H49" s="201"/>
      <c r="I49" s="201" t="s">
        <v>779</v>
      </c>
      <c r="J49" s="201" t="s">
        <v>813</v>
      </c>
      <c r="K49" s="203"/>
      <c r="L49" s="203"/>
      <c r="M49" s="203"/>
      <c r="N49" s="203">
        <v>1000</v>
      </c>
      <c r="O49" s="203"/>
      <c r="P49" s="201" t="s">
        <v>1391</v>
      </c>
      <c r="Q49" s="204">
        <v>22000</v>
      </c>
      <c r="R49" s="204">
        <v>25000</v>
      </c>
      <c r="S49" s="204">
        <v>25000</v>
      </c>
      <c r="T49" s="186"/>
    </row>
    <row r="50" spans="1:20" ht="18.75" customHeight="1">
      <c r="A50" s="206">
        <v>304526</v>
      </c>
      <c r="B50" s="200" t="s">
        <v>332</v>
      </c>
      <c r="C50" s="201" t="s">
        <v>611</v>
      </c>
      <c r="D50" s="201" t="s">
        <v>1480</v>
      </c>
      <c r="E50" s="201" t="s">
        <v>1481</v>
      </c>
      <c r="F50" s="202" t="s">
        <v>1482</v>
      </c>
      <c r="G50" s="201">
        <v>6000000</v>
      </c>
      <c r="H50" s="201"/>
      <c r="I50" s="201" t="s">
        <v>1460</v>
      </c>
      <c r="J50" s="201" t="s">
        <v>813</v>
      </c>
      <c r="K50" s="203"/>
      <c r="L50" s="203"/>
      <c r="M50" s="203"/>
      <c r="N50" s="203">
        <v>1000</v>
      </c>
      <c r="O50" s="203"/>
      <c r="P50" s="201" t="s">
        <v>1391</v>
      </c>
      <c r="Q50" s="204">
        <v>750000</v>
      </c>
      <c r="R50" s="204">
        <v>750000</v>
      </c>
      <c r="S50" s="204">
        <v>750000</v>
      </c>
      <c r="T50" s="186"/>
    </row>
    <row r="51" spans="1:20" ht="18.75" customHeight="1">
      <c r="A51" s="206">
        <v>304526</v>
      </c>
      <c r="B51" s="200" t="s">
        <v>332</v>
      </c>
      <c r="C51" s="201" t="s">
        <v>611</v>
      </c>
      <c r="D51" s="201" t="s">
        <v>953</v>
      </c>
      <c r="E51" s="201" t="s">
        <v>1483</v>
      </c>
      <c r="F51" s="202" t="s">
        <v>1484</v>
      </c>
      <c r="G51" s="201">
        <v>8000000</v>
      </c>
      <c r="H51" s="201"/>
      <c r="I51" s="201" t="s">
        <v>779</v>
      </c>
      <c r="J51" s="201" t="s">
        <v>813</v>
      </c>
      <c r="K51" s="203"/>
      <c r="L51" s="203"/>
      <c r="M51" s="203"/>
      <c r="N51" s="203">
        <v>1000</v>
      </c>
      <c r="O51" s="203"/>
      <c r="P51" s="201" t="s">
        <v>1391</v>
      </c>
      <c r="Q51" s="204">
        <v>350000</v>
      </c>
      <c r="R51" s="204">
        <v>500000</v>
      </c>
      <c r="S51" s="204">
        <v>350000</v>
      </c>
      <c r="T51" s="186"/>
    </row>
    <row r="52" spans="1:20" ht="18.75" customHeight="1">
      <c r="A52" s="206">
        <v>304526</v>
      </c>
      <c r="B52" s="200" t="s">
        <v>332</v>
      </c>
      <c r="C52" s="201" t="s">
        <v>611</v>
      </c>
      <c r="D52" s="201" t="s">
        <v>898</v>
      </c>
      <c r="E52" s="201" t="s">
        <v>685</v>
      </c>
      <c r="F52" s="202" t="s">
        <v>1485</v>
      </c>
      <c r="G52" s="201">
        <v>4600000000</v>
      </c>
      <c r="H52" s="201"/>
      <c r="I52" s="201" t="s">
        <v>1486</v>
      </c>
      <c r="J52" s="201" t="s">
        <v>813</v>
      </c>
      <c r="K52" s="203"/>
      <c r="L52" s="203"/>
      <c r="M52" s="203"/>
      <c r="N52" s="203">
        <v>1000</v>
      </c>
      <c r="O52" s="203"/>
      <c r="P52" s="201" t="s">
        <v>1391</v>
      </c>
      <c r="Q52" s="204">
        <v>846144</v>
      </c>
      <c r="R52" s="204">
        <v>1000000</v>
      </c>
      <c r="S52" s="204">
        <v>2000000</v>
      </c>
      <c r="T52" s="186"/>
    </row>
    <row r="53" spans="1:20" ht="18.75" hidden="1" customHeight="1">
      <c r="A53" s="206">
        <v>304530</v>
      </c>
      <c r="B53" s="200" t="s">
        <v>332</v>
      </c>
      <c r="C53" s="201" t="s">
        <v>1487</v>
      </c>
      <c r="D53" s="201" t="s">
        <v>1488</v>
      </c>
      <c r="E53" s="201" t="s">
        <v>1489</v>
      </c>
      <c r="F53" s="202" t="s">
        <v>1490</v>
      </c>
      <c r="G53" s="201">
        <v>7000000</v>
      </c>
      <c r="H53" s="201"/>
      <c r="I53" s="201" t="s">
        <v>1452</v>
      </c>
      <c r="J53" s="201" t="s">
        <v>813</v>
      </c>
      <c r="K53" s="203"/>
      <c r="L53" s="203"/>
      <c r="M53" s="203"/>
      <c r="N53" s="210">
        <v>1000</v>
      </c>
      <c r="O53" s="203"/>
      <c r="P53" s="201" t="s">
        <v>1391</v>
      </c>
      <c r="Q53" s="204">
        <v>21000</v>
      </c>
      <c r="R53" s="204">
        <v>25000</v>
      </c>
      <c r="S53" s="204">
        <v>25000</v>
      </c>
      <c r="T53" s="186"/>
    </row>
    <row r="54" spans="1:20" ht="18.75" hidden="1" customHeight="1">
      <c r="A54" s="206">
        <v>304530</v>
      </c>
      <c r="B54" s="200" t="s">
        <v>332</v>
      </c>
      <c r="C54" s="201" t="s">
        <v>1487</v>
      </c>
      <c r="D54" s="201" t="s">
        <v>1488</v>
      </c>
      <c r="E54" s="201" t="s">
        <v>1491</v>
      </c>
      <c r="F54" s="202" t="s">
        <v>1490</v>
      </c>
      <c r="G54" s="201">
        <v>7000000</v>
      </c>
      <c r="H54" s="201"/>
      <c r="I54" s="201" t="s">
        <v>1452</v>
      </c>
      <c r="J54" s="201" t="s">
        <v>813</v>
      </c>
      <c r="K54" s="203"/>
      <c r="L54" s="203"/>
      <c r="M54" s="203"/>
      <c r="N54" s="210">
        <v>1000</v>
      </c>
      <c r="O54" s="203"/>
      <c r="P54" s="201" t="s">
        <v>1391</v>
      </c>
      <c r="Q54" s="204">
        <v>4600</v>
      </c>
      <c r="R54" s="204"/>
      <c r="S54" s="204"/>
      <c r="T54" s="186"/>
    </row>
    <row r="55" spans="1:20" ht="18.75" hidden="1" customHeight="1">
      <c r="A55" s="206">
        <v>304530</v>
      </c>
      <c r="B55" s="200" t="s">
        <v>332</v>
      </c>
      <c r="C55" s="201" t="s">
        <v>1487</v>
      </c>
      <c r="D55" s="201" t="s">
        <v>1492</v>
      </c>
      <c r="E55" s="201" t="s">
        <v>352</v>
      </c>
      <c r="F55" s="202" t="s">
        <v>1493</v>
      </c>
      <c r="G55" s="201">
        <v>8000000</v>
      </c>
      <c r="H55" s="201"/>
      <c r="I55" s="201" t="s">
        <v>779</v>
      </c>
      <c r="J55" s="201" t="s">
        <v>813</v>
      </c>
      <c r="K55" s="203"/>
      <c r="L55" s="203"/>
      <c r="M55" s="203"/>
      <c r="N55" s="203">
        <v>1000</v>
      </c>
      <c r="O55" s="203"/>
      <c r="P55" s="201" t="s">
        <v>1391</v>
      </c>
      <c r="Q55" s="204">
        <v>166500</v>
      </c>
      <c r="R55" s="204">
        <v>143000</v>
      </c>
      <c r="S55" s="204">
        <v>180000</v>
      </c>
      <c r="T55" s="186"/>
    </row>
    <row r="56" spans="1:20" ht="18.75" hidden="1" customHeight="1">
      <c r="A56" s="206">
        <v>304530</v>
      </c>
      <c r="B56" s="200" t="s">
        <v>332</v>
      </c>
      <c r="C56" s="201" t="s">
        <v>1487</v>
      </c>
      <c r="D56" s="201" t="s">
        <v>1494</v>
      </c>
      <c r="E56" s="201" t="s">
        <v>1495</v>
      </c>
      <c r="F56" s="202" t="s">
        <v>1496</v>
      </c>
      <c r="G56" s="201">
        <v>6000000</v>
      </c>
      <c r="H56" s="201"/>
      <c r="I56" s="201" t="s">
        <v>1460</v>
      </c>
      <c r="J56" s="201" t="s">
        <v>813</v>
      </c>
      <c r="K56" s="203"/>
      <c r="L56" s="203"/>
      <c r="M56" s="203"/>
      <c r="N56" s="203">
        <v>1000</v>
      </c>
      <c r="O56" s="203"/>
      <c r="P56" s="201" t="s">
        <v>1391</v>
      </c>
      <c r="Q56" s="204">
        <v>15000</v>
      </c>
      <c r="R56" s="204">
        <v>45000</v>
      </c>
      <c r="S56" s="204">
        <v>15000</v>
      </c>
      <c r="T56" s="186"/>
    </row>
    <row r="57" spans="1:20" ht="15.6">
      <c r="A57" s="210">
        <v>101011</v>
      </c>
      <c r="B57" s="203" t="s">
        <v>606</v>
      </c>
      <c r="C57" s="203" t="s">
        <v>1497</v>
      </c>
      <c r="D57" s="203" t="s">
        <v>1498</v>
      </c>
      <c r="E57" s="203" t="s">
        <v>1499</v>
      </c>
      <c r="F57" s="203" t="s">
        <v>1500</v>
      </c>
      <c r="G57" s="201">
        <v>4600000000</v>
      </c>
      <c r="H57" s="201"/>
      <c r="I57" s="203" t="s">
        <v>1501</v>
      </c>
      <c r="J57" s="203" t="s">
        <v>813</v>
      </c>
      <c r="K57" s="203"/>
      <c r="L57" s="203"/>
      <c r="M57" s="203"/>
      <c r="N57" s="203"/>
      <c r="O57" s="203"/>
      <c r="P57" s="203"/>
      <c r="Q57" s="204">
        <v>1000000</v>
      </c>
      <c r="R57" s="204">
        <v>1500000</v>
      </c>
      <c r="S57" s="204">
        <v>2000000</v>
      </c>
      <c r="T57" s="186"/>
    </row>
    <row r="58" spans="1:20" ht="15.6">
      <c r="A58" s="210">
        <v>103036</v>
      </c>
      <c r="B58" s="203" t="s">
        <v>606</v>
      </c>
      <c r="C58" s="203" t="s">
        <v>1502</v>
      </c>
      <c r="D58" s="203" t="s">
        <v>1503</v>
      </c>
      <c r="E58" s="203" t="s">
        <v>1504</v>
      </c>
      <c r="F58" s="203"/>
      <c r="G58" s="201">
        <v>6000000</v>
      </c>
      <c r="H58" s="201"/>
      <c r="I58" s="203" t="s">
        <v>1505</v>
      </c>
      <c r="J58" s="203" t="s">
        <v>813</v>
      </c>
      <c r="K58" s="203"/>
      <c r="L58" s="203"/>
      <c r="M58" s="203"/>
      <c r="N58" s="203"/>
      <c r="O58" s="203"/>
      <c r="P58" s="203"/>
      <c r="Q58" s="204">
        <v>300000</v>
      </c>
      <c r="R58" s="204">
        <v>150000</v>
      </c>
      <c r="S58" s="204">
        <v>100000</v>
      </c>
      <c r="T58" s="186"/>
    </row>
    <row r="59" spans="1:20" ht="15.6">
      <c r="A59" s="210">
        <v>104010</v>
      </c>
      <c r="B59" s="203" t="s">
        <v>606</v>
      </c>
      <c r="C59" s="203" t="s">
        <v>1506</v>
      </c>
      <c r="D59" s="203" t="s">
        <v>1507</v>
      </c>
      <c r="E59" s="203" t="s">
        <v>1508</v>
      </c>
      <c r="F59" s="203"/>
      <c r="G59" s="201">
        <v>4600000000</v>
      </c>
      <c r="H59" s="201"/>
      <c r="I59" s="203" t="s">
        <v>1501</v>
      </c>
      <c r="J59" s="203" t="s">
        <v>813</v>
      </c>
      <c r="K59" s="203"/>
      <c r="L59" s="203"/>
      <c r="M59" s="203"/>
      <c r="N59" s="203"/>
      <c r="O59" s="203"/>
      <c r="P59" s="203"/>
      <c r="Q59" s="204">
        <v>700000</v>
      </c>
      <c r="R59" s="204">
        <v>700000</v>
      </c>
      <c r="S59" s="204">
        <v>900000</v>
      </c>
      <c r="T59" s="186"/>
    </row>
    <row r="60" spans="1:20" ht="15.6">
      <c r="A60" s="210">
        <v>104010</v>
      </c>
      <c r="B60" s="203" t="s">
        <v>606</v>
      </c>
      <c r="C60" s="203" t="s">
        <v>1506</v>
      </c>
      <c r="D60" s="203" t="s">
        <v>1509</v>
      </c>
      <c r="E60" s="203" t="s">
        <v>1510</v>
      </c>
      <c r="F60" s="203"/>
      <c r="G60" s="201">
        <v>8000000</v>
      </c>
      <c r="H60" s="201"/>
      <c r="I60" s="203" t="s">
        <v>1511</v>
      </c>
      <c r="J60" s="203" t="s">
        <v>813</v>
      </c>
      <c r="K60" s="203"/>
      <c r="L60" s="203"/>
      <c r="M60" s="203"/>
      <c r="N60" s="203"/>
      <c r="O60" s="203"/>
      <c r="P60" s="203"/>
      <c r="Q60" s="204">
        <v>700000</v>
      </c>
      <c r="R60" s="204">
        <v>500000</v>
      </c>
      <c r="S60" s="204">
        <v>600000</v>
      </c>
      <c r="T60" s="186"/>
    </row>
    <row r="61" spans="1:20" ht="15.6">
      <c r="A61" s="210">
        <v>104010</v>
      </c>
      <c r="B61" s="203" t="s">
        <v>606</v>
      </c>
      <c r="C61" s="203" t="s">
        <v>1506</v>
      </c>
      <c r="D61" s="203" t="s">
        <v>1509</v>
      </c>
      <c r="E61" s="203" t="s">
        <v>1512</v>
      </c>
      <c r="F61" s="203"/>
      <c r="G61" s="201">
        <v>8000000</v>
      </c>
      <c r="H61" s="201"/>
      <c r="I61" s="203" t="s">
        <v>779</v>
      </c>
      <c r="J61" s="203" t="s">
        <v>813</v>
      </c>
      <c r="K61" s="203"/>
      <c r="L61" s="203"/>
      <c r="M61" s="203"/>
      <c r="N61" s="203"/>
      <c r="O61" s="203"/>
      <c r="P61" s="203"/>
      <c r="Q61" s="204">
        <v>1500000</v>
      </c>
      <c r="R61" s="204">
        <v>0</v>
      </c>
      <c r="S61" s="204">
        <v>0</v>
      </c>
      <c r="T61" s="186"/>
    </row>
    <row r="62" spans="1:20" ht="15.6">
      <c r="A62" s="210">
        <v>104010</v>
      </c>
      <c r="B62" s="203" t="s">
        <v>606</v>
      </c>
      <c r="C62" s="203" t="s">
        <v>1506</v>
      </c>
      <c r="D62" s="203" t="s">
        <v>1509</v>
      </c>
      <c r="E62" s="203" t="s">
        <v>1513</v>
      </c>
      <c r="F62" s="203"/>
      <c r="G62" s="201">
        <v>5040000</v>
      </c>
      <c r="H62" s="201"/>
      <c r="I62" s="203" t="s">
        <v>1514</v>
      </c>
      <c r="J62" s="203" t="s">
        <v>813</v>
      </c>
      <c r="K62" s="203"/>
      <c r="L62" s="203"/>
      <c r="M62" s="203"/>
      <c r="N62" s="203"/>
      <c r="O62" s="203"/>
      <c r="P62" s="203"/>
      <c r="Q62" s="204">
        <v>700000</v>
      </c>
      <c r="R62" s="204">
        <v>1000000</v>
      </c>
      <c r="S62" s="204">
        <v>1000000</v>
      </c>
      <c r="T62" s="186"/>
    </row>
    <row r="63" spans="1:20" ht="15.6">
      <c r="A63" s="210">
        <v>104013</v>
      </c>
      <c r="B63" s="203" t="s">
        <v>606</v>
      </c>
      <c r="C63" s="203" t="s">
        <v>1515</v>
      </c>
      <c r="D63" s="203" t="s">
        <v>1516</v>
      </c>
      <c r="E63" s="203" t="s">
        <v>1517</v>
      </c>
      <c r="F63" s="203"/>
      <c r="G63" s="201">
        <v>6103000</v>
      </c>
      <c r="H63" s="201"/>
      <c r="I63" s="203" t="s">
        <v>1398</v>
      </c>
      <c r="J63" s="203" t="s">
        <v>813</v>
      </c>
      <c r="K63" s="203"/>
      <c r="L63" s="203"/>
      <c r="M63" s="203"/>
      <c r="N63" s="203"/>
      <c r="O63" s="203"/>
      <c r="P63" s="203"/>
      <c r="Q63" s="204">
        <v>1300000</v>
      </c>
      <c r="R63" s="204"/>
      <c r="S63" s="204"/>
      <c r="T63" s="186"/>
    </row>
    <row r="64" spans="1:20" ht="15.6">
      <c r="A64" s="210">
        <v>104018</v>
      </c>
      <c r="B64" s="203" t="s">
        <v>606</v>
      </c>
      <c r="C64" s="203" t="s">
        <v>1515</v>
      </c>
      <c r="D64" s="203" t="s">
        <v>1516</v>
      </c>
      <c r="E64" s="203" t="s">
        <v>1511</v>
      </c>
      <c r="F64" s="203"/>
      <c r="G64" s="201">
        <v>7000000</v>
      </c>
      <c r="H64" s="201"/>
      <c r="I64" s="203" t="s">
        <v>1511</v>
      </c>
      <c r="J64" s="203" t="s">
        <v>813</v>
      </c>
      <c r="K64" s="203"/>
      <c r="L64" s="203"/>
      <c r="M64" s="203"/>
      <c r="N64" s="203"/>
      <c r="O64" s="203"/>
      <c r="P64" s="203"/>
      <c r="Q64" s="204">
        <v>800000</v>
      </c>
      <c r="R64" s="204">
        <v>50000</v>
      </c>
      <c r="S64" s="204">
        <v>30000</v>
      </c>
      <c r="T64" s="186"/>
    </row>
    <row r="65" spans="1:20" ht="15.6">
      <c r="A65" s="210">
        <v>104016</v>
      </c>
      <c r="B65" s="203" t="s">
        <v>606</v>
      </c>
      <c r="C65" s="203" t="s">
        <v>1518</v>
      </c>
      <c r="D65" s="203" t="s">
        <v>1519</v>
      </c>
      <c r="E65" s="203" t="s">
        <v>1520</v>
      </c>
      <c r="F65" s="203"/>
      <c r="G65" s="201">
        <v>8000000</v>
      </c>
      <c r="H65" s="201"/>
      <c r="I65" s="203" t="s">
        <v>779</v>
      </c>
      <c r="J65" s="203" t="s">
        <v>813</v>
      </c>
      <c r="K65" s="203"/>
      <c r="L65" s="203"/>
      <c r="M65" s="203"/>
      <c r="N65" s="203"/>
      <c r="O65" s="203"/>
      <c r="P65" s="203"/>
      <c r="Q65" s="204">
        <v>40000</v>
      </c>
      <c r="R65" s="204">
        <v>0</v>
      </c>
      <c r="S65" s="204">
        <v>0</v>
      </c>
      <c r="T65" s="186"/>
    </row>
    <row r="66" spans="1:20" ht="15.6">
      <c r="A66" s="210">
        <v>104018</v>
      </c>
      <c r="B66" s="203" t="s">
        <v>606</v>
      </c>
      <c r="C66" s="203" t="s">
        <v>1518</v>
      </c>
      <c r="D66" s="203" t="s">
        <v>1519</v>
      </c>
      <c r="E66" s="203" t="s">
        <v>1521</v>
      </c>
      <c r="F66" s="203"/>
      <c r="G66" s="201">
        <v>7000000</v>
      </c>
      <c r="H66" s="201"/>
      <c r="I66" s="203" t="s">
        <v>1511</v>
      </c>
      <c r="J66" s="203" t="s">
        <v>813</v>
      </c>
      <c r="K66" s="203"/>
      <c r="L66" s="203"/>
      <c r="M66" s="203"/>
      <c r="N66" s="203"/>
      <c r="O66" s="203"/>
      <c r="P66" s="203"/>
      <c r="Q66" s="204">
        <v>130000</v>
      </c>
      <c r="R66" s="204">
        <v>0</v>
      </c>
      <c r="S66" s="204">
        <v>0</v>
      </c>
      <c r="T66" s="186"/>
    </row>
    <row r="67" spans="1:20" ht="15.6">
      <c r="A67" s="210">
        <v>104018</v>
      </c>
      <c r="B67" s="203" t="s">
        <v>606</v>
      </c>
      <c r="C67" s="203" t="s">
        <v>1522</v>
      </c>
      <c r="D67" s="203" t="s">
        <v>1523</v>
      </c>
      <c r="E67" s="203" t="s">
        <v>1517</v>
      </c>
      <c r="F67" s="203"/>
      <c r="G67" s="201">
        <v>6103000</v>
      </c>
      <c r="H67" s="201"/>
      <c r="I67" s="203" t="s">
        <v>1511</v>
      </c>
      <c r="J67" s="203" t="s">
        <v>813</v>
      </c>
      <c r="K67" s="203"/>
      <c r="L67" s="203"/>
      <c r="M67" s="203"/>
      <c r="N67" s="203"/>
      <c r="O67" s="203"/>
      <c r="P67" s="203"/>
      <c r="Q67" s="204">
        <v>300000</v>
      </c>
      <c r="R67" s="204">
        <v>320000</v>
      </c>
      <c r="S67" s="204">
        <v>320000</v>
      </c>
      <c r="T67" s="186"/>
    </row>
    <row r="68" spans="1:20" ht="15.6">
      <c r="A68" s="210">
        <v>104018</v>
      </c>
      <c r="B68" s="203" t="s">
        <v>606</v>
      </c>
      <c r="C68" s="203" t="s">
        <v>1522</v>
      </c>
      <c r="D68" s="203" t="s">
        <v>1523</v>
      </c>
      <c r="E68" s="203" t="s">
        <v>1521</v>
      </c>
      <c r="F68" s="203"/>
      <c r="G68" s="201">
        <v>7000000</v>
      </c>
      <c r="H68" s="201"/>
      <c r="I68" s="203" t="s">
        <v>1511</v>
      </c>
      <c r="J68" s="203" t="s">
        <v>813</v>
      </c>
      <c r="K68" s="203"/>
      <c r="L68" s="203"/>
      <c r="M68" s="203"/>
      <c r="N68" s="203"/>
      <c r="O68" s="203"/>
      <c r="P68" s="203"/>
      <c r="Q68" s="204">
        <v>80000</v>
      </c>
      <c r="R68" s="204">
        <v>40000</v>
      </c>
      <c r="S68" s="204">
        <v>30000</v>
      </c>
      <c r="T68" s="186"/>
    </row>
    <row r="69" spans="1:20" ht="15.6">
      <c r="A69" s="210">
        <v>104052</v>
      </c>
      <c r="B69" s="203" t="s">
        <v>606</v>
      </c>
      <c r="C69" s="203" t="s">
        <v>1524</v>
      </c>
      <c r="D69" s="203" t="s">
        <v>1525</v>
      </c>
      <c r="E69" s="203" t="s">
        <v>1526</v>
      </c>
      <c r="F69" s="203"/>
      <c r="G69" s="201">
        <v>7000000</v>
      </c>
      <c r="H69" s="201"/>
      <c r="I69" s="203" t="s">
        <v>1511</v>
      </c>
      <c r="J69" s="203" t="s">
        <v>813</v>
      </c>
      <c r="K69" s="203"/>
      <c r="L69" s="203"/>
      <c r="M69" s="203"/>
      <c r="N69" s="203"/>
      <c r="O69" s="203"/>
      <c r="P69" s="203"/>
      <c r="Q69" s="204">
        <v>90000</v>
      </c>
      <c r="R69" s="204">
        <v>50000</v>
      </c>
      <c r="S69" s="204">
        <v>30000</v>
      </c>
      <c r="T69" s="186"/>
    </row>
    <row r="70" spans="1:20" ht="15.6">
      <c r="A70" s="210">
        <v>104053</v>
      </c>
      <c r="B70" s="203" t="s">
        <v>606</v>
      </c>
      <c r="C70" s="203" t="s">
        <v>1527</v>
      </c>
      <c r="D70" s="203" t="s">
        <v>1528</v>
      </c>
      <c r="E70" s="203" t="s">
        <v>1521</v>
      </c>
      <c r="F70" s="203"/>
      <c r="G70" s="201">
        <v>7000000</v>
      </c>
      <c r="H70" s="201"/>
      <c r="I70" s="203" t="s">
        <v>1511</v>
      </c>
      <c r="J70" s="203" t="s">
        <v>813</v>
      </c>
      <c r="K70" s="203"/>
      <c r="L70" s="203"/>
      <c r="M70" s="203"/>
      <c r="N70" s="203"/>
      <c r="O70" s="203"/>
      <c r="P70" s="203"/>
      <c r="Q70" s="204">
        <v>20000</v>
      </c>
      <c r="R70" s="204">
        <v>10000</v>
      </c>
      <c r="S70" s="204">
        <v>50000</v>
      </c>
      <c r="T70" s="186"/>
    </row>
    <row r="71" spans="1:20" ht="15.6">
      <c r="A71" s="210">
        <v>104019</v>
      </c>
      <c r="B71" s="203" t="s">
        <v>606</v>
      </c>
      <c r="C71" s="203" t="s">
        <v>1529</v>
      </c>
      <c r="D71" s="203" t="s">
        <v>1530</v>
      </c>
      <c r="E71" s="203" t="s">
        <v>1521</v>
      </c>
      <c r="F71" s="203"/>
      <c r="G71" s="201">
        <v>7000000</v>
      </c>
      <c r="H71" s="201"/>
      <c r="I71" s="203" t="s">
        <v>1511</v>
      </c>
      <c r="J71" s="203" t="s">
        <v>813</v>
      </c>
      <c r="K71" s="203"/>
      <c r="L71" s="203"/>
      <c r="M71" s="203"/>
      <c r="N71" s="203"/>
      <c r="O71" s="203"/>
      <c r="P71" s="203"/>
      <c r="Q71" s="204">
        <v>80000</v>
      </c>
      <c r="R71" s="204">
        <v>70000</v>
      </c>
      <c r="S71" s="204">
        <v>60000</v>
      </c>
      <c r="T71" s="186"/>
    </row>
    <row r="72" spans="1:20" ht="15.6">
      <c r="A72" s="210">
        <v>104019</v>
      </c>
      <c r="B72" s="203" t="s">
        <v>606</v>
      </c>
      <c r="C72" s="203" t="s">
        <v>1529</v>
      </c>
      <c r="D72" s="203" t="s">
        <v>1530</v>
      </c>
      <c r="E72" s="203" t="s">
        <v>1531</v>
      </c>
      <c r="F72" s="203"/>
      <c r="G72" s="201">
        <v>6000000</v>
      </c>
      <c r="H72" s="201"/>
      <c r="I72" s="203" t="s">
        <v>1505</v>
      </c>
      <c r="J72" s="203" t="s">
        <v>813</v>
      </c>
      <c r="K72" s="203"/>
      <c r="L72" s="203"/>
      <c r="M72" s="203"/>
      <c r="N72" s="203"/>
      <c r="O72" s="203"/>
      <c r="P72" s="203"/>
      <c r="Q72" s="204">
        <v>80000</v>
      </c>
      <c r="R72" s="204">
        <v>70000</v>
      </c>
      <c r="S72" s="204">
        <v>70000</v>
      </c>
      <c r="T72" s="186"/>
    </row>
    <row r="73" spans="1:20" ht="15.6">
      <c r="A73" s="210">
        <v>104019</v>
      </c>
      <c r="B73" s="203" t="s">
        <v>606</v>
      </c>
      <c r="C73" s="203" t="s">
        <v>1532</v>
      </c>
      <c r="D73" s="203" t="s">
        <v>1533</v>
      </c>
      <c r="E73" s="203" t="s">
        <v>1521</v>
      </c>
      <c r="F73" s="203"/>
      <c r="G73" s="201">
        <v>7000000</v>
      </c>
      <c r="H73" s="201"/>
      <c r="I73" s="203" t="s">
        <v>1511</v>
      </c>
      <c r="J73" s="203" t="s">
        <v>813</v>
      </c>
      <c r="K73" s="203"/>
      <c r="L73" s="203"/>
      <c r="M73" s="203"/>
      <c r="N73" s="203"/>
      <c r="O73" s="203"/>
      <c r="P73" s="203"/>
      <c r="Q73" s="204">
        <v>70000</v>
      </c>
      <c r="R73" s="204">
        <v>50000</v>
      </c>
      <c r="S73" s="204">
        <v>30000</v>
      </c>
      <c r="T73" s="186"/>
    </row>
    <row r="74" spans="1:20" ht="15.6">
      <c r="A74" s="210">
        <v>104019</v>
      </c>
      <c r="B74" s="203" t="s">
        <v>606</v>
      </c>
      <c r="C74" s="203" t="s">
        <v>1529</v>
      </c>
      <c r="D74" s="203" t="s">
        <v>1530</v>
      </c>
      <c r="E74" s="203" t="s">
        <v>1534</v>
      </c>
      <c r="F74" s="203"/>
      <c r="G74" s="201">
        <v>6103000</v>
      </c>
      <c r="H74" s="201"/>
      <c r="I74" s="203" t="s">
        <v>1398</v>
      </c>
      <c r="J74" s="203" t="s">
        <v>813</v>
      </c>
      <c r="K74" s="203"/>
      <c r="L74" s="203"/>
      <c r="M74" s="203"/>
      <c r="N74" s="203"/>
      <c r="O74" s="203"/>
      <c r="P74" s="203"/>
      <c r="Q74" s="204">
        <v>350000</v>
      </c>
      <c r="R74" s="204">
        <v>0</v>
      </c>
      <c r="S74" s="204">
        <v>0</v>
      </c>
      <c r="T74" s="186"/>
    </row>
    <row r="75" spans="1:20" ht="15.6">
      <c r="A75" s="210">
        <v>104528</v>
      </c>
      <c r="B75" s="203" t="s">
        <v>606</v>
      </c>
      <c r="C75" s="203" t="s">
        <v>1535</v>
      </c>
      <c r="D75" s="203" t="s">
        <v>1536</v>
      </c>
      <c r="E75" s="203" t="s">
        <v>1537</v>
      </c>
      <c r="F75" s="203"/>
      <c r="G75" s="201">
        <v>6000000</v>
      </c>
      <c r="H75" s="201"/>
      <c r="I75" s="203" t="s">
        <v>1505</v>
      </c>
      <c r="J75" s="203" t="s">
        <v>813</v>
      </c>
      <c r="K75" s="203"/>
      <c r="L75" s="203"/>
      <c r="M75" s="203"/>
      <c r="N75" s="203"/>
      <c r="O75" s="203"/>
      <c r="P75" s="203"/>
      <c r="Q75" s="204">
        <v>700000</v>
      </c>
      <c r="R75" s="204">
        <v>500000</v>
      </c>
      <c r="S75" s="204">
        <v>200000</v>
      </c>
      <c r="T75" s="186"/>
    </row>
    <row r="76" spans="1:20" ht="15.6">
      <c r="A76" s="210">
        <v>104520</v>
      </c>
      <c r="B76" s="203" t="s">
        <v>606</v>
      </c>
      <c r="C76" s="203" t="s">
        <v>1535</v>
      </c>
      <c r="D76" s="203" t="s">
        <v>1536</v>
      </c>
      <c r="E76" s="203" t="s">
        <v>1521</v>
      </c>
      <c r="F76" s="203"/>
      <c r="G76" s="201">
        <v>7000000</v>
      </c>
      <c r="H76" s="201"/>
      <c r="I76" s="203" t="s">
        <v>1511</v>
      </c>
      <c r="J76" s="203" t="s">
        <v>813</v>
      </c>
      <c r="K76" s="203"/>
      <c r="L76" s="203"/>
      <c r="M76" s="203"/>
      <c r="N76" s="203"/>
      <c r="O76" s="203"/>
      <c r="P76" s="203"/>
      <c r="Q76" s="204">
        <v>100000</v>
      </c>
      <c r="R76" s="204">
        <v>50000</v>
      </c>
      <c r="S76" s="204">
        <v>30000</v>
      </c>
      <c r="T76" s="186"/>
    </row>
    <row r="77" spans="1:20" ht="15.6">
      <c r="A77" s="210">
        <v>402284</v>
      </c>
      <c r="B77" s="203" t="s">
        <v>333</v>
      </c>
      <c r="C77" s="203" t="s">
        <v>1538</v>
      </c>
      <c r="D77" s="203" t="s">
        <v>899</v>
      </c>
      <c r="E77" s="203" t="s">
        <v>676</v>
      </c>
      <c r="F77" s="203" t="s">
        <v>1539</v>
      </c>
      <c r="G77" s="201">
        <v>6000000</v>
      </c>
      <c r="H77" s="201"/>
      <c r="I77" s="203" t="s">
        <v>1455</v>
      </c>
      <c r="J77" s="203" t="s">
        <v>813</v>
      </c>
      <c r="K77" s="203"/>
      <c r="L77" s="203"/>
      <c r="M77" s="203"/>
      <c r="N77" s="203"/>
      <c r="O77" s="203"/>
      <c r="P77" s="203" t="s">
        <v>1388</v>
      </c>
      <c r="Q77" s="204">
        <v>16000</v>
      </c>
      <c r="R77" s="204">
        <v>0</v>
      </c>
      <c r="S77" s="204">
        <v>0</v>
      </c>
      <c r="T77" s="186"/>
    </row>
    <row r="78" spans="1:20" ht="15.6">
      <c r="A78" s="210">
        <v>402284</v>
      </c>
      <c r="B78" s="203" t="s">
        <v>333</v>
      </c>
      <c r="C78" s="203" t="s">
        <v>1538</v>
      </c>
      <c r="D78" s="203" t="s">
        <v>1540</v>
      </c>
      <c r="E78" s="203" t="s">
        <v>779</v>
      </c>
      <c r="F78" s="203" t="s">
        <v>1541</v>
      </c>
      <c r="G78" s="201">
        <v>8000000</v>
      </c>
      <c r="H78" s="201"/>
      <c r="I78" s="203" t="s">
        <v>779</v>
      </c>
      <c r="J78" s="203" t="s">
        <v>813</v>
      </c>
      <c r="K78" s="203"/>
      <c r="L78" s="203"/>
      <c r="M78" s="203"/>
      <c r="N78" s="203"/>
      <c r="O78" s="203"/>
      <c r="P78" s="203" t="s">
        <v>1388</v>
      </c>
      <c r="Q78" s="204">
        <v>50000</v>
      </c>
      <c r="R78" s="204">
        <v>0</v>
      </c>
      <c r="S78" s="204">
        <v>0</v>
      </c>
      <c r="T78" s="186"/>
    </row>
    <row r="79" spans="1:20" ht="15.6">
      <c r="A79" s="210">
        <v>404185</v>
      </c>
      <c r="B79" s="203" t="s">
        <v>333</v>
      </c>
      <c r="C79" s="203" t="s">
        <v>1542</v>
      </c>
      <c r="D79" s="203" t="s">
        <v>381</v>
      </c>
      <c r="E79" s="203" t="s">
        <v>1543</v>
      </c>
      <c r="F79" s="203" t="s">
        <v>1544</v>
      </c>
      <c r="G79" s="201">
        <v>4600000000</v>
      </c>
      <c r="H79" s="201"/>
      <c r="I79" s="203" t="s">
        <v>685</v>
      </c>
      <c r="J79" s="203" t="s">
        <v>813</v>
      </c>
      <c r="K79" s="203"/>
      <c r="L79" s="203"/>
      <c r="M79" s="203"/>
      <c r="N79" s="203"/>
      <c r="O79" s="203"/>
      <c r="P79" s="203" t="s">
        <v>1542</v>
      </c>
      <c r="Q79" s="204">
        <v>2300000</v>
      </c>
      <c r="R79" s="204">
        <v>0</v>
      </c>
      <c r="S79" s="204">
        <v>0</v>
      </c>
      <c r="T79" s="186"/>
    </row>
    <row r="80" spans="1:20" ht="15.6">
      <c r="A80" s="210">
        <v>404185</v>
      </c>
      <c r="B80" s="203" t="s">
        <v>333</v>
      </c>
      <c r="C80" s="203" t="s">
        <v>1542</v>
      </c>
      <c r="D80" s="203" t="s">
        <v>380</v>
      </c>
      <c r="E80" s="203" t="s">
        <v>676</v>
      </c>
      <c r="F80" s="203" t="s">
        <v>1545</v>
      </c>
      <c r="G80" s="201">
        <v>6000000</v>
      </c>
      <c r="H80" s="201"/>
      <c r="I80" s="203" t="s">
        <v>1455</v>
      </c>
      <c r="J80" s="203" t="s">
        <v>813</v>
      </c>
      <c r="K80" s="203"/>
      <c r="L80" s="203"/>
      <c r="M80" s="203"/>
      <c r="N80" s="203"/>
      <c r="O80" s="203"/>
      <c r="P80" s="203" t="s">
        <v>1391</v>
      </c>
      <c r="Q80" s="204">
        <v>40000</v>
      </c>
      <c r="R80" s="204">
        <v>40000</v>
      </c>
      <c r="S80" s="204">
        <v>0</v>
      </c>
      <c r="T80" s="186"/>
    </row>
    <row r="81" spans="1:20" ht="15.6">
      <c r="A81" s="210">
        <v>404185</v>
      </c>
      <c r="B81" s="203" t="s">
        <v>333</v>
      </c>
      <c r="C81" s="203" t="s">
        <v>1542</v>
      </c>
      <c r="D81" s="203" t="s">
        <v>1546</v>
      </c>
      <c r="E81" s="203" t="s">
        <v>1547</v>
      </c>
      <c r="F81" s="203" t="s">
        <v>1548</v>
      </c>
      <c r="G81" s="201">
        <v>8000000</v>
      </c>
      <c r="H81" s="201"/>
      <c r="I81" s="203" t="s">
        <v>779</v>
      </c>
      <c r="J81" s="203" t="s">
        <v>813</v>
      </c>
      <c r="K81" s="203"/>
      <c r="L81" s="203"/>
      <c r="M81" s="203"/>
      <c r="N81" s="203"/>
      <c r="O81" s="203"/>
      <c r="P81" s="203" t="s">
        <v>1391</v>
      </c>
      <c r="Q81" s="204">
        <v>60000</v>
      </c>
      <c r="R81" s="204">
        <v>60000</v>
      </c>
      <c r="S81" s="204">
        <v>0</v>
      </c>
      <c r="T81" s="186"/>
    </row>
    <row r="82" spans="1:20" ht="15.6">
      <c r="A82" s="210">
        <v>404186</v>
      </c>
      <c r="B82" s="203" t="s">
        <v>333</v>
      </c>
      <c r="C82" s="203" t="s">
        <v>1549</v>
      </c>
      <c r="D82" s="203" t="s">
        <v>904</v>
      </c>
      <c r="E82" s="203" t="s">
        <v>1550</v>
      </c>
      <c r="F82" s="203" t="s">
        <v>1551</v>
      </c>
      <c r="G82" s="201">
        <v>6000000</v>
      </c>
      <c r="H82" s="201"/>
      <c r="I82" s="203" t="s">
        <v>1455</v>
      </c>
      <c r="J82" s="203" t="s">
        <v>813</v>
      </c>
      <c r="K82" s="203"/>
      <c r="L82" s="203"/>
      <c r="M82" s="203"/>
      <c r="N82" s="203"/>
      <c r="O82" s="203"/>
      <c r="P82" s="203" t="s">
        <v>1391</v>
      </c>
      <c r="Q82" s="204">
        <v>40000</v>
      </c>
      <c r="R82" s="204">
        <v>40000</v>
      </c>
      <c r="S82" s="204">
        <v>0</v>
      </c>
      <c r="T82" s="186"/>
    </row>
    <row r="83" spans="1:20" ht="15.6">
      <c r="A83" s="210">
        <v>404186</v>
      </c>
      <c r="B83" s="203" t="s">
        <v>333</v>
      </c>
      <c r="C83" s="203" t="s">
        <v>1549</v>
      </c>
      <c r="D83" s="203" t="s">
        <v>1552</v>
      </c>
      <c r="E83" s="203" t="s">
        <v>1547</v>
      </c>
      <c r="F83" s="203" t="s">
        <v>1553</v>
      </c>
      <c r="G83" s="201">
        <v>8000000</v>
      </c>
      <c r="H83" s="201"/>
      <c r="I83" s="203" t="s">
        <v>779</v>
      </c>
      <c r="J83" s="203" t="s">
        <v>813</v>
      </c>
      <c r="K83" s="203"/>
      <c r="L83" s="203"/>
      <c r="M83" s="203"/>
      <c r="N83" s="203"/>
      <c r="O83" s="203"/>
      <c r="P83" s="203" t="s">
        <v>1391</v>
      </c>
      <c r="Q83" s="204">
        <v>60000</v>
      </c>
      <c r="R83" s="204">
        <v>60000</v>
      </c>
      <c r="S83" s="204">
        <v>0</v>
      </c>
      <c r="T83" s="186"/>
    </row>
    <row r="84" spans="1:20" ht="15.6">
      <c r="A84" s="210">
        <v>404390</v>
      </c>
      <c r="B84" s="203" t="s">
        <v>333</v>
      </c>
      <c r="C84" s="203" t="s">
        <v>1554</v>
      </c>
      <c r="D84" s="203" t="s">
        <v>1555</v>
      </c>
      <c r="E84" s="203" t="s">
        <v>779</v>
      </c>
      <c r="F84" s="203" t="s">
        <v>1556</v>
      </c>
      <c r="G84" s="201">
        <v>8000000</v>
      </c>
      <c r="H84" s="201"/>
      <c r="I84" s="203" t="s">
        <v>779</v>
      </c>
      <c r="J84" s="203" t="s">
        <v>813</v>
      </c>
      <c r="K84" s="203"/>
      <c r="L84" s="203"/>
      <c r="M84" s="203"/>
      <c r="N84" s="203"/>
      <c r="O84" s="203"/>
      <c r="P84" s="203" t="s">
        <v>1391</v>
      </c>
      <c r="Q84" s="204">
        <v>70000</v>
      </c>
      <c r="R84" s="204">
        <v>70000</v>
      </c>
      <c r="S84" s="204">
        <v>0</v>
      </c>
      <c r="T84" s="186"/>
    </row>
    <row r="85" spans="1:20" ht="15.6">
      <c r="A85" s="210">
        <v>403553</v>
      </c>
      <c r="B85" s="203" t="s">
        <v>333</v>
      </c>
      <c r="C85" s="203" t="s">
        <v>1557</v>
      </c>
      <c r="D85" s="203" t="s">
        <v>1558</v>
      </c>
      <c r="E85" s="203" t="s">
        <v>1559</v>
      </c>
      <c r="F85" s="203"/>
      <c r="G85" s="201">
        <v>4600000000</v>
      </c>
      <c r="H85" s="201"/>
      <c r="I85" s="203" t="s">
        <v>685</v>
      </c>
      <c r="J85" s="203" t="s">
        <v>813</v>
      </c>
      <c r="K85" s="203"/>
      <c r="L85" s="203"/>
      <c r="M85" s="203"/>
      <c r="N85" s="203"/>
      <c r="O85" s="203"/>
      <c r="P85" s="203" t="s">
        <v>622</v>
      </c>
      <c r="Q85" s="204">
        <v>1389000</v>
      </c>
      <c r="R85" s="204">
        <v>2400000</v>
      </c>
      <c r="S85" s="204">
        <v>3500000</v>
      </c>
      <c r="T85" s="186"/>
    </row>
    <row r="86" spans="1:20" ht="15.6">
      <c r="A86" s="210">
        <v>403553</v>
      </c>
      <c r="B86" s="203" t="s">
        <v>333</v>
      </c>
      <c r="C86" s="203" t="s">
        <v>1557</v>
      </c>
      <c r="D86" s="203" t="s">
        <v>901</v>
      </c>
      <c r="E86" s="203" t="s">
        <v>676</v>
      </c>
      <c r="F86" s="203" t="s">
        <v>1560</v>
      </c>
      <c r="G86" s="201">
        <v>7000000</v>
      </c>
      <c r="H86" s="201"/>
      <c r="I86" s="203" t="s">
        <v>1561</v>
      </c>
      <c r="J86" s="203" t="s">
        <v>813</v>
      </c>
      <c r="K86" s="203"/>
      <c r="L86" s="203"/>
      <c r="M86" s="203"/>
      <c r="N86" s="203"/>
      <c r="O86" s="203"/>
      <c r="P86" s="203" t="s">
        <v>1391</v>
      </c>
      <c r="Q86" s="204">
        <v>500000</v>
      </c>
      <c r="R86" s="204">
        <v>1000000</v>
      </c>
      <c r="S86" s="204">
        <v>1200000</v>
      </c>
      <c r="T86" s="186"/>
    </row>
    <row r="87" spans="1:20" ht="15.6">
      <c r="A87" s="210">
        <v>403553</v>
      </c>
      <c r="B87" s="203" t="s">
        <v>333</v>
      </c>
      <c r="C87" s="203" t="s">
        <v>1557</v>
      </c>
      <c r="D87" s="203" t="s">
        <v>1562</v>
      </c>
      <c r="E87" s="203" t="s">
        <v>683</v>
      </c>
      <c r="F87" s="203" t="s">
        <v>1563</v>
      </c>
      <c r="G87" s="201">
        <v>6103000</v>
      </c>
      <c r="H87" s="201"/>
      <c r="I87" s="203" t="s">
        <v>1564</v>
      </c>
      <c r="J87" s="203" t="s">
        <v>813</v>
      </c>
      <c r="K87" s="203"/>
      <c r="L87" s="203"/>
      <c r="M87" s="203"/>
      <c r="N87" s="203"/>
      <c r="O87" s="203"/>
      <c r="P87" s="203" t="s">
        <v>1565</v>
      </c>
      <c r="Q87" s="204">
        <v>350000</v>
      </c>
      <c r="R87" s="204">
        <v>1000000</v>
      </c>
      <c r="S87" s="204">
        <v>3000000</v>
      </c>
      <c r="T87" s="186"/>
    </row>
    <row r="88" spans="1:20" ht="15.6">
      <c r="A88" s="210">
        <v>403553</v>
      </c>
      <c r="B88" s="203" t="s">
        <v>333</v>
      </c>
      <c r="C88" s="203" t="s">
        <v>1557</v>
      </c>
      <c r="D88" s="203" t="s">
        <v>1566</v>
      </c>
      <c r="E88" s="203" t="s">
        <v>779</v>
      </c>
      <c r="F88" s="203" t="s">
        <v>1567</v>
      </c>
      <c r="G88" s="201">
        <v>8000000</v>
      </c>
      <c r="H88" s="201"/>
      <c r="I88" s="203" t="s">
        <v>779</v>
      </c>
      <c r="J88" s="203" t="s">
        <v>813</v>
      </c>
      <c r="K88" s="203"/>
      <c r="L88" s="203"/>
      <c r="M88" s="203"/>
      <c r="N88" s="203"/>
      <c r="O88" s="203"/>
      <c r="P88" s="203" t="s">
        <v>622</v>
      </c>
      <c r="Q88" s="204">
        <v>100000</v>
      </c>
      <c r="R88" s="204">
        <v>200000</v>
      </c>
      <c r="S88" s="204">
        <v>500000</v>
      </c>
      <c r="T88" s="186"/>
    </row>
    <row r="89" spans="1:20" ht="15.6">
      <c r="A89" s="210">
        <v>404553</v>
      </c>
      <c r="B89" s="203" t="s">
        <v>333</v>
      </c>
      <c r="C89" s="203" t="s">
        <v>1557</v>
      </c>
      <c r="D89" s="203" t="s">
        <v>1568</v>
      </c>
      <c r="E89" s="203" t="s">
        <v>1455</v>
      </c>
      <c r="F89" s="203" t="s">
        <v>1569</v>
      </c>
      <c r="G89" s="201">
        <v>6000000</v>
      </c>
      <c r="H89" s="201"/>
      <c r="I89" s="203" t="s">
        <v>1455</v>
      </c>
      <c r="J89" s="203" t="s">
        <v>813</v>
      </c>
      <c r="K89" s="203"/>
      <c r="L89" s="203"/>
      <c r="M89" s="203"/>
      <c r="N89" s="203"/>
      <c r="O89" s="203"/>
      <c r="P89" s="203" t="s">
        <v>622</v>
      </c>
      <c r="Q89" s="204">
        <v>120000</v>
      </c>
      <c r="R89" s="204">
        <v>500000</v>
      </c>
      <c r="S89" s="204">
        <v>1000000</v>
      </c>
      <c r="T89" s="186"/>
    </row>
    <row r="90" spans="1:20" ht="15.6">
      <c r="A90" s="210">
        <v>404402</v>
      </c>
      <c r="B90" s="203" t="s">
        <v>333</v>
      </c>
      <c r="C90" s="203" t="s">
        <v>1570</v>
      </c>
      <c r="D90" s="203" t="s">
        <v>1571</v>
      </c>
      <c r="E90" s="203" t="s">
        <v>1572</v>
      </c>
      <c r="F90" s="203" t="s">
        <v>1573</v>
      </c>
      <c r="G90" s="201">
        <v>6103000</v>
      </c>
      <c r="H90" s="201"/>
      <c r="I90" s="203" t="s">
        <v>1564</v>
      </c>
      <c r="J90" s="203" t="s">
        <v>813</v>
      </c>
      <c r="K90" s="203"/>
      <c r="L90" s="203"/>
      <c r="M90" s="203"/>
      <c r="N90" s="203"/>
      <c r="O90" s="203"/>
      <c r="P90" s="203" t="s">
        <v>1574</v>
      </c>
      <c r="Q90" s="204">
        <v>750000</v>
      </c>
      <c r="R90" s="204">
        <v>0</v>
      </c>
      <c r="S90" s="204">
        <v>0</v>
      </c>
      <c r="T90" s="186"/>
    </row>
    <row r="91" spans="1:20" ht="15.6">
      <c r="A91" s="210">
        <v>404402</v>
      </c>
      <c r="B91" s="203" t="s">
        <v>333</v>
      </c>
      <c r="C91" s="203" t="s">
        <v>1570</v>
      </c>
      <c r="D91" s="203" t="s">
        <v>1575</v>
      </c>
      <c r="E91" s="203" t="s">
        <v>685</v>
      </c>
      <c r="F91" s="203"/>
      <c r="G91" s="201">
        <v>4600000000</v>
      </c>
      <c r="H91" s="201"/>
      <c r="I91" s="203" t="s">
        <v>685</v>
      </c>
      <c r="J91" s="203" t="s">
        <v>813</v>
      </c>
      <c r="K91" s="203"/>
      <c r="L91" s="203"/>
      <c r="M91" s="203"/>
      <c r="N91" s="203"/>
      <c r="O91" s="203"/>
      <c r="P91" s="203" t="s">
        <v>1574</v>
      </c>
      <c r="Q91" s="204">
        <v>380000</v>
      </c>
      <c r="R91" s="204">
        <v>0</v>
      </c>
      <c r="S91" s="204">
        <v>0</v>
      </c>
      <c r="T91" s="186"/>
    </row>
    <row r="92" spans="1:20" ht="15.6">
      <c r="A92" s="210">
        <v>404402</v>
      </c>
      <c r="B92" s="203" t="s">
        <v>333</v>
      </c>
      <c r="C92" s="203" t="s">
        <v>1570</v>
      </c>
      <c r="D92" s="203" t="s">
        <v>1576</v>
      </c>
      <c r="E92" s="203" t="s">
        <v>676</v>
      </c>
      <c r="F92" s="203" t="s">
        <v>1539</v>
      </c>
      <c r="G92" s="201">
        <v>6000000</v>
      </c>
      <c r="H92" s="201"/>
      <c r="I92" s="203" t="s">
        <v>1455</v>
      </c>
      <c r="J92" s="203" t="s">
        <v>813</v>
      </c>
      <c r="K92" s="203"/>
      <c r="L92" s="203"/>
      <c r="M92" s="203"/>
      <c r="N92" s="203"/>
      <c r="O92" s="203"/>
      <c r="P92" s="203" t="s">
        <v>1574</v>
      </c>
      <c r="Q92" s="204">
        <v>275000</v>
      </c>
      <c r="R92" s="204">
        <v>0</v>
      </c>
      <c r="S92" s="204">
        <v>0</v>
      </c>
      <c r="T92" s="186"/>
    </row>
    <row r="93" spans="1:20" ht="15.6">
      <c r="A93" s="210">
        <v>404402</v>
      </c>
      <c r="B93" s="203" t="s">
        <v>333</v>
      </c>
      <c r="C93" s="203" t="s">
        <v>1570</v>
      </c>
      <c r="D93" s="203" t="s">
        <v>1571</v>
      </c>
      <c r="E93" s="203" t="s">
        <v>1577</v>
      </c>
      <c r="F93" s="203" t="s">
        <v>1573</v>
      </c>
      <c r="G93" s="201">
        <v>6103000</v>
      </c>
      <c r="H93" s="201"/>
      <c r="I93" s="203" t="s">
        <v>1564</v>
      </c>
      <c r="J93" s="203" t="s">
        <v>813</v>
      </c>
      <c r="K93" s="203"/>
      <c r="L93" s="203"/>
      <c r="M93" s="203"/>
      <c r="N93" s="203"/>
      <c r="O93" s="203"/>
      <c r="P93" s="203" t="s">
        <v>622</v>
      </c>
      <c r="Q93" s="204">
        <v>1000000</v>
      </c>
      <c r="R93" s="204"/>
      <c r="S93" s="204"/>
      <c r="T93" s="186"/>
    </row>
    <row r="94" spans="1:20" ht="15.6">
      <c r="A94" s="210">
        <v>404294</v>
      </c>
      <c r="B94" s="203" t="s">
        <v>333</v>
      </c>
      <c r="C94" s="203" t="s">
        <v>1578</v>
      </c>
      <c r="D94" s="203" t="s">
        <v>1579</v>
      </c>
      <c r="E94" s="203" t="s">
        <v>779</v>
      </c>
      <c r="F94" s="203" t="s">
        <v>1580</v>
      </c>
      <c r="G94" s="201">
        <v>8000000</v>
      </c>
      <c r="H94" s="201"/>
      <c r="I94" s="203" t="s">
        <v>779</v>
      </c>
      <c r="J94" s="203" t="s">
        <v>813</v>
      </c>
      <c r="K94" s="203"/>
      <c r="L94" s="203"/>
      <c r="M94" s="203"/>
      <c r="N94" s="203"/>
      <c r="O94" s="203"/>
      <c r="P94" s="203" t="s">
        <v>1388</v>
      </c>
      <c r="Q94" s="204">
        <v>100000</v>
      </c>
      <c r="R94" s="204">
        <v>100000</v>
      </c>
      <c r="S94" s="204">
        <v>100000</v>
      </c>
      <c r="T94" s="186"/>
    </row>
    <row r="95" spans="1:20" ht="15.6">
      <c r="A95" s="210">
        <v>404296</v>
      </c>
      <c r="B95" s="203" t="s">
        <v>333</v>
      </c>
      <c r="C95" s="203" t="s">
        <v>1581</v>
      </c>
      <c r="D95" s="203" t="s">
        <v>1582</v>
      </c>
      <c r="E95" s="203" t="s">
        <v>1583</v>
      </c>
      <c r="F95" s="203" t="s">
        <v>1584</v>
      </c>
      <c r="G95" s="201">
        <v>8000000</v>
      </c>
      <c r="H95" s="201"/>
      <c r="I95" s="203" t="s">
        <v>779</v>
      </c>
      <c r="J95" s="203" t="s">
        <v>813</v>
      </c>
      <c r="K95" s="203"/>
      <c r="L95" s="203"/>
      <c r="M95" s="203"/>
      <c r="N95" s="203"/>
      <c r="O95" s="203"/>
      <c r="P95" s="203" t="s">
        <v>1388</v>
      </c>
      <c r="Q95" s="204">
        <v>150000</v>
      </c>
      <c r="R95" s="204">
        <v>300000</v>
      </c>
      <c r="S95" s="204">
        <v>300000</v>
      </c>
      <c r="T95" s="186"/>
    </row>
    <row r="96" spans="1:20" ht="15.6">
      <c r="A96" s="210">
        <v>404296</v>
      </c>
      <c r="B96" s="203" t="s">
        <v>333</v>
      </c>
      <c r="C96" s="203" t="s">
        <v>1581</v>
      </c>
      <c r="D96" s="203" t="s">
        <v>907</v>
      </c>
      <c r="E96" s="203" t="s">
        <v>676</v>
      </c>
      <c r="F96" s="203" t="s">
        <v>1585</v>
      </c>
      <c r="G96" s="201">
        <v>6000000</v>
      </c>
      <c r="H96" s="201"/>
      <c r="I96" s="203" t="s">
        <v>1455</v>
      </c>
      <c r="J96" s="203" t="s">
        <v>813</v>
      </c>
      <c r="K96" s="203"/>
      <c r="L96" s="203"/>
      <c r="M96" s="203"/>
      <c r="N96" s="203"/>
      <c r="O96" s="203"/>
      <c r="P96" s="203" t="s">
        <v>1388</v>
      </c>
      <c r="Q96" s="204">
        <v>750000</v>
      </c>
      <c r="R96" s="204">
        <v>750000</v>
      </c>
      <c r="S96" s="204">
        <v>850000</v>
      </c>
      <c r="T96" s="186"/>
    </row>
    <row r="97" spans="1:20" ht="15.6">
      <c r="A97" s="210">
        <v>404296</v>
      </c>
      <c r="B97" s="203" t="s">
        <v>333</v>
      </c>
      <c r="C97" s="203" t="s">
        <v>1581</v>
      </c>
      <c r="D97" s="203" t="s">
        <v>907</v>
      </c>
      <c r="E97" s="203" t="s">
        <v>676</v>
      </c>
      <c r="F97" s="203" t="s">
        <v>1585</v>
      </c>
      <c r="G97" s="201">
        <v>6000000</v>
      </c>
      <c r="H97" s="201"/>
      <c r="I97" s="203" t="s">
        <v>1455</v>
      </c>
      <c r="J97" s="203" t="s">
        <v>813</v>
      </c>
      <c r="K97" s="203"/>
      <c r="L97" s="203"/>
      <c r="M97" s="203"/>
      <c r="N97" s="203"/>
      <c r="O97" s="203"/>
      <c r="P97" s="203" t="s">
        <v>1388</v>
      </c>
      <c r="Q97" s="204">
        <v>100000</v>
      </c>
      <c r="R97" s="204">
        <v>800000</v>
      </c>
      <c r="S97" s="204">
        <v>350000</v>
      </c>
      <c r="T97" s="186"/>
    </row>
    <row r="98" spans="1:20" ht="15.6">
      <c r="A98" s="210">
        <v>404327</v>
      </c>
      <c r="B98" s="203" t="s">
        <v>333</v>
      </c>
      <c r="C98" s="203" t="s">
        <v>1586</v>
      </c>
      <c r="D98" s="203" t="s">
        <v>895</v>
      </c>
      <c r="E98" s="203" t="s">
        <v>1587</v>
      </c>
      <c r="F98" s="203" t="s">
        <v>1588</v>
      </c>
      <c r="G98" s="201">
        <v>4600000000</v>
      </c>
      <c r="H98" s="201"/>
      <c r="I98" s="203" t="s">
        <v>685</v>
      </c>
      <c r="J98" s="203" t="s">
        <v>813</v>
      </c>
      <c r="K98" s="203"/>
      <c r="L98" s="203"/>
      <c r="M98" s="203"/>
      <c r="N98" s="203"/>
      <c r="O98" s="203"/>
      <c r="P98" s="203" t="s">
        <v>1388</v>
      </c>
      <c r="Q98" s="204">
        <v>600000</v>
      </c>
      <c r="R98" s="204">
        <v>0</v>
      </c>
      <c r="S98" s="204">
        <v>0</v>
      </c>
      <c r="T98" s="186"/>
    </row>
    <row r="99" spans="1:20" ht="15.6">
      <c r="A99" s="210">
        <v>404327</v>
      </c>
      <c r="B99" s="203" t="s">
        <v>333</v>
      </c>
      <c r="C99" s="203" t="s">
        <v>1586</v>
      </c>
      <c r="D99" s="203" t="s">
        <v>1589</v>
      </c>
      <c r="E99" s="203" t="s">
        <v>1590</v>
      </c>
      <c r="F99" s="203" t="s">
        <v>1591</v>
      </c>
      <c r="G99" s="201">
        <v>6103000</v>
      </c>
      <c r="H99" s="201"/>
      <c r="I99" s="203" t="s">
        <v>1564</v>
      </c>
      <c r="J99" s="203" t="s">
        <v>813</v>
      </c>
      <c r="K99" s="203"/>
      <c r="L99" s="203"/>
      <c r="M99" s="203"/>
      <c r="N99" s="203"/>
      <c r="O99" s="203"/>
      <c r="P99" s="203" t="s">
        <v>1388</v>
      </c>
      <c r="Q99" s="204">
        <v>800000</v>
      </c>
      <c r="R99" s="204">
        <v>0</v>
      </c>
      <c r="S99" s="204">
        <v>0</v>
      </c>
      <c r="T99" s="186"/>
    </row>
    <row r="100" spans="1:20" ht="15.6">
      <c r="A100" s="210">
        <v>403243</v>
      </c>
      <c r="B100" s="203" t="s">
        <v>333</v>
      </c>
      <c r="C100" s="203" t="s">
        <v>1592</v>
      </c>
      <c r="D100" s="203" t="s">
        <v>928</v>
      </c>
      <c r="E100" s="203" t="s">
        <v>695</v>
      </c>
      <c r="F100" s="203" t="s">
        <v>1593</v>
      </c>
      <c r="G100" s="201">
        <v>4600000000</v>
      </c>
      <c r="H100" s="201"/>
      <c r="I100" s="203" t="s">
        <v>1594</v>
      </c>
      <c r="J100" s="203" t="s">
        <v>829</v>
      </c>
      <c r="K100" s="203"/>
      <c r="L100" s="203"/>
      <c r="M100" s="203"/>
      <c r="N100" s="203"/>
      <c r="O100" s="203"/>
      <c r="P100" s="203" t="s">
        <v>763</v>
      </c>
      <c r="Q100" s="204">
        <v>8026857</v>
      </c>
      <c r="R100" s="204">
        <v>9135000</v>
      </c>
      <c r="S100" s="204">
        <v>708108</v>
      </c>
      <c r="T100" s="186"/>
    </row>
    <row r="101" spans="1:20" ht="15.6">
      <c r="A101" s="210">
        <v>403243</v>
      </c>
      <c r="B101" s="203" t="s">
        <v>333</v>
      </c>
      <c r="C101" s="203" t="s">
        <v>1592</v>
      </c>
      <c r="D101" s="203" t="s">
        <v>929</v>
      </c>
      <c r="E101" s="203" t="s">
        <v>696</v>
      </c>
      <c r="F101" s="203" t="s">
        <v>1595</v>
      </c>
      <c r="G101" s="201">
        <v>4600000000</v>
      </c>
      <c r="H101" s="201"/>
      <c r="I101" s="203" t="s">
        <v>1596</v>
      </c>
      <c r="J101" s="203" t="s">
        <v>829</v>
      </c>
      <c r="K101" s="203"/>
      <c r="L101" s="203"/>
      <c r="M101" s="203"/>
      <c r="N101" s="203"/>
      <c r="O101" s="203"/>
      <c r="P101" s="203" t="s">
        <v>738</v>
      </c>
      <c r="Q101" s="204">
        <v>7926857</v>
      </c>
      <c r="R101" s="204">
        <v>9030000</v>
      </c>
      <c r="S101" s="204">
        <v>708108</v>
      </c>
      <c r="T101" s="186"/>
    </row>
    <row r="102" spans="1:20" ht="15.6">
      <c r="A102" s="210">
        <v>403243</v>
      </c>
      <c r="B102" s="203" t="s">
        <v>333</v>
      </c>
      <c r="C102" s="203" t="s">
        <v>1592</v>
      </c>
      <c r="D102" s="203" t="s">
        <v>927</v>
      </c>
      <c r="E102" s="203" t="s">
        <v>339</v>
      </c>
      <c r="F102" s="203" t="s">
        <v>1597</v>
      </c>
      <c r="G102" s="201">
        <v>4600000000</v>
      </c>
      <c r="H102" s="201"/>
      <c r="I102" s="203" t="s">
        <v>1598</v>
      </c>
      <c r="J102" s="203" t="s">
        <v>829</v>
      </c>
      <c r="K102" s="203"/>
      <c r="L102" s="203"/>
      <c r="M102" s="203"/>
      <c r="N102" s="203"/>
      <c r="O102" s="203"/>
      <c r="P102" s="203" t="s">
        <v>763</v>
      </c>
      <c r="Q102" s="204">
        <v>2326857</v>
      </c>
      <c r="R102" s="204">
        <v>3150000</v>
      </c>
      <c r="S102" s="204">
        <v>3973143</v>
      </c>
      <c r="T102" s="186"/>
    </row>
    <row r="103" spans="1:20" ht="15.6">
      <c r="A103" s="210">
        <v>403243</v>
      </c>
      <c r="B103" s="203" t="s">
        <v>333</v>
      </c>
      <c r="C103" s="203" t="s">
        <v>1592</v>
      </c>
      <c r="D103" s="203" t="s">
        <v>923</v>
      </c>
      <c r="E103" s="203" t="s">
        <v>692</v>
      </c>
      <c r="F103" s="203" t="s">
        <v>1599</v>
      </c>
      <c r="G103" s="201">
        <v>4600000000</v>
      </c>
      <c r="H103" s="201"/>
      <c r="I103" s="203" t="s">
        <v>1600</v>
      </c>
      <c r="J103" s="203" t="s">
        <v>829</v>
      </c>
      <c r="K103" s="203"/>
      <c r="L103" s="203"/>
      <c r="M103" s="203"/>
      <c r="N103" s="203"/>
      <c r="O103" s="203"/>
      <c r="P103" s="203" t="s">
        <v>671</v>
      </c>
      <c r="Q103" s="204">
        <v>2326857</v>
      </c>
      <c r="R103" s="204">
        <v>3150000</v>
      </c>
      <c r="S103" s="204">
        <v>3973143</v>
      </c>
      <c r="T103" s="186"/>
    </row>
    <row r="104" spans="1:20" ht="15.6">
      <c r="A104" s="210">
        <v>403243</v>
      </c>
      <c r="B104" s="203" t="s">
        <v>333</v>
      </c>
      <c r="C104" s="203" t="s">
        <v>1592</v>
      </c>
      <c r="D104" s="203" t="s">
        <v>924</v>
      </c>
      <c r="E104" s="203" t="s">
        <v>693</v>
      </c>
      <c r="F104" s="203" t="s">
        <v>1601</v>
      </c>
      <c r="G104" s="201">
        <v>4600000000</v>
      </c>
      <c r="H104" s="201"/>
      <c r="I104" s="203" t="s">
        <v>1602</v>
      </c>
      <c r="J104" s="203" t="s">
        <v>829</v>
      </c>
      <c r="K104" s="203"/>
      <c r="L104" s="203"/>
      <c r="M104" s="203"/>
      <c r="N104" s="203"/>
      <c r="O104" s="203"/>
      <c r="P104" s="203" t="s">
        <v>738</v>
      </c>
      <c r="Q104" s="204">
        <v>6126857</v>
      </c>
      <c r="R104" s="204">
        <v>7139000</v>
      </c>
      <c r="S104" s="204">
        <v>8373143</v>
      </c>
      <c r="T104" s="186"/>
    </row>
    <row r="105" spans="1:20" ht="15.6">
      <c r="A105" s="210">
        <v>403243</v>
      </c>
      <c r="B105" s="203" t="s">
        <v>333</v>
      </c>
      <c r="C105" s="203" t="s">
        <v>1592</v>
      </c>
      <c r="D105" s="203" t="s">
        <v>919</v>
      </c>
      <c r="E105" s="203" t="s">
        <v>338</v>
      </c>
      <c r="F105" s="203" t="s">
        <v>1603</v>
      </c>
      <c r="G105" s="201">
        <v>4600000000</v>
      </c>
      <c r="H105" s="201"/>
      <c r="I105" s="203" t="s">
        <v>1604</v>
      </c>
      <c r="J105" s="203" t="s">
        <v>829</v>
      </c>
      <c r="K105" s="203"/>
      <c r="L105" s="203"/>
      <c r="M105" s="203"/>
      <c r="N105" s="203"/>
      <c r="O105" s="203"/>
      <c r="P105" s="203" t="s">
        <v>725</v>
      </c>
      <c r="Q105" s="204">
        <v>1626857</v>
      </c>
      <c r="R105" s="204">
        <v>2415000</v>
      </c>
      <c r="S105" s="204">
        <v>3973143</v>
      </c>
      <c r="T105" s="186"/>
    </row>
    <row r="106" spans="1:20" ht="15.6">
      <c r="A106" s="210">
        <v>403243</v>
      </c>
      <c r="B106" s="203" t="s">
        <v>333</v>
      </c>
      <c r="C106" s="203" t="s">
        <v>1592</v>
      </c>
      <c r="D106" s="203" t="s">
        <v>925</v>
      </c>
      <c r="E106" s="203" t="s">
        <v>926</v>
      </c>
      <c r="F106" s="203" t="s">
        <v>1605</v>
      </c>
      <c r="G106" s="201">
        <v>4600000000</v>
      </c>
      <c r="H106" s="201"/>
      <c r="I106" s="203" t="s">
        <v>1606</v>
      </c>
      <c r="J106" s="203" t="s">
        <v>829</v>
      </c>
      <c r="K106" s="203"/>
      <c r="L106" s="203"/>
      <c r="M106" s="203"/>
      <c r="N106" s="203"/>
      <c r="O106" s="203"/>
      <c r="P106" s="203" t="s">
        <v>763</v>
      </c>
      <c r="Q106" s="204">
        <v>6776858</v>
      </c>
      <c r="R106" s="204">
        <v>7822500</v>
      </c>
      <c r="S106" s="204">
        <v>10203324</v>
      </c>
      <c r="T106" s="186"/>
    </row>
    <row r="107" spans="1:20" s="179" customFormat="1" ht="15.6">
      <c r="A107" s="217">
        <v>404185</v>
      </c>
      <c r="B107" s="218" t="s">
        <v>333</v>
      </c>
      <c r="C107" s="218" t="s">
        <v>1542</v>
      </c>
      <c r="D107" s="218" t="s">
        <v>381</v>
      </c>
      <c r="E107" s="218" t="s">
        <v>1607</v>
      </c>
      <c r="F107" s="218" t="s">
        <v>1608</v>
      </c>
      <c r="G107" s="219">
        <v>4600000000</v>
      </c>
      <c r="H107" s="219"/>
      <c r="I107" s="218" t="s">
        <v>1609</v>
      </c>
      <c r="J107" s="218" t="s">
        <v>829</v>
      </c>
      <c r="K107" s="218"/>
      <c r="L107" s="218"/>
      <c r="M107" s="218"/>
      <c r="N107" s="218"/>
      <c r="O107" s="218"/>
      <c r="P107" s="218" t="s">
        <v>763</v>
      </c>
      <c r="Q107" s="220">
        <v>2000000</v>
      </c>
      <c r="R107" s="220">
        <v>2100000</v>
      </c>
      <c r="S107" s="220">
        <v>2200000</v>
      </c>
      <c r="T107" s="187"/>
    </row>
    <row r="108" spans="1:20" ht="15.6">
      <c r="A108" s="210">
        <v>604241</v>
      </c>
      <c r="B108" s="203" t="s">
        <v>1610</v>
      </c>
      <c r="C108" s="203" t="s">
        <v>1611</v>
      </c>
      <c r="D108" s="203" t="s">
        <v>1612</v>
      </c>
      <c r="E108" s="203" t="s">
        <v>699</v>
      </c>
      <c r="F108" s="203" t="s">
        <v>1613</v>
      </c>
      <c r="G108" s="201">
        <v>4600000000</v>
      </c>
      <c r="H108" s="201"/>
      <c r="I108" s="203" t="s">
        <v>1614</v>
      </c>
      <c r="J108" s="203" t="s">
        <v>933</v>
      </c>
      <c r="K108" s="203"/>
      <c r="L108" s="203"/>
      <c r="M108" s="203"/>
      <c r="N108" s="203"/>
      <c r="O108" s="203"/>
      <c r="P108" s="203" t="s">
        <v>671</v>
      </c>
      <c r="Q108" s="204">
        <v>17063936</v>
      </c>
      <c r="R108" s="204">
        <v>25000000</v>
      </c>
      <c r="S108" s="204">
        <v>16000000</v>
      </c>
      <c r="T108" s="186"/>
    </row>
    <row r="109" spans="1:20" ht="15.6">
      <c r="A109" s="210">
        <v>604241</v>
      </c>
      <c r="B109" s="203" t="s">
        <v>1610</v>
      </c>
      <c r="C109" s="203" t="s">
        <v>1611</v>
      </c>
      <c r="D109" s="203" t="s">
        <v>1158</v>
      </c>
      <c r="E109" s="203" t="s">
        <v>700</v>
      </c>
      <c r="F109" s="203" t="s">
        <v>1615</v>
      </c>
      <c r="G109" s="201">
        <v>4600000000</v>
      </c>
      <c r="H109" s="201"/>
      <c r="I109" s="203" t="s">
        <v>1616</v>
      </c>
      <c r="J109" s="203" t="s">
        <v>933</v>
      </c>
      <c r="K109" s="203"/>
      <c r="L109" s="203"/>
      <c r="M109" s="203"/>
      <c r="N109" s="203"/>
      <c r="O109" s="203"/>
      <c r="P109" s="203" t="s">
        <v>702</v>
      </c>
      <c r="Q109" s="204">
        <v>1861732</v>
      </c>
      <c r="R109" s="204">
        <v>8000000</v>
      </c>
      <c r="S109" s="204">
        <v>12000000</v>
      </c>
      <c r="T109" s="186"/>
    </row>
    <row r="110" spans="1:20" ht="15.6">
      <c r="A110" s="210">
        <v>604241</v>
      </c>
      <c r="B110" s="203" t="s">
        <v>1610</v>
      </c>
      <c r="C110" s="203" t="s">
        <v>1611</v>
      </c>
      <c r="D110" s="203" t="s">
        <v>1617</v>
      </c>
      <c r="E110" s="203" t="s">
        <v>701</v>
      </c>
      <c r="F110" s="203" t="s">
        <v>1618</v>
      </c>
      <c r="G110" s="201">
        <v>4600000000</v>
      </c>
      <c r="H110" s="201"/>
      <c r="I110" s="203" t="s">
        <v>1619</v>
      </c>
      <c r="J110" s="203" t="s">
        <v>933</v>
      </c>
      <c r="K110" s="203"/>
      <c r="L110" s="203"/>
      <c r="M110" s="203"/>
      <c r="N110" s="203"/>
      <c r="O110" s="203"/>
      <c r="P110" s="203" t="s">
        <v>671</v>
      </c>
      <c r="Q110" s="204">
        <v>3000000</v>
      </c>
      <c r="R110" s="204">
        <v>6000000</v>
      </c>
      <c r="S110" s="204">
        <v>10000000</v>
      </c>
      <c r="T110" s="186"/>
    </row>
    <row r="111" spans="1:20" ht="15.6">
      <c r="A111" s="210">
        <v>604241</v>
      </c>
      <c r="B111" s="203" t="s">
        <v>1610</v>
      </c>
      <c r="C111" s="203" t="s">
        <v>1611</v>
      </c>
      <c r="D111" s="203" t="s">
        <v>1620</v>
      </c>
      <c r="E111" s="203" t="s">
        <v>703</v>
      </c>
      <c r="F111" s="203" t="s">
        <v>1621</v>
      </c>
      <c r="G111" s="201">
        <v>4600000000</v>
      </c>
      <c r="H111" s="201"/>
      <c r="I111" s="203" t="s">
        <v>1622</v>
      </c>
      <c r="J111" s="203" t="s">
        <v>933</v>
      </c>
      <c r="K111" s="203"/>
      <c r="L111" s="203"/>
      <c r="M111" s="203"/>
      <c r="N111" s="203"/>
      <c r="O111" s="203"/>
      <c r="P111" s="203" t="s">
        <v>702</v>
      </c>
      <c r="Q111" s="204">
        <v>3000000</v>
      </c>
      <c r="R111" s="204">
        <v>6000000</v>
      </c>
      <c r="S111" s="204">
        <v>12000000</v>
      </c>
      <c r="T111" s="186"/>
    </row>
    <row r="112" spans="1:20" ht="15.6">
      <c r="A112" s="210">
        <v>604241</v>
      </c>
      <c r="B112" s="203" t="s">
        <v>1610</v>
      </c>
      <c r="C112" s="203" t="s">
        <v>1611</v>
      </c>
      <c r="D112" s="203" t="s">
        <v>1623</v>
      </c>
      <c r="E112" s="203" t="s">
        <v>704</v>
      </c>
      <c r="F112" s="203" t="s">
        <v>1624</v>
      </c>
      <c r="G112" s="201">
        <v>4600000000</v>
      </c>
      <c r="H112" s="201"/>
      <c r="I112" s="203" t="s">
        <v>1625</v>
      </c>
      <c r="J112" s="203" t="s">
        <v>933</v>
      </c>
      <c r="K112" s="203"/>
      <c r="L112" s="203"/>
      <c r="M112" s="203"/>
      <c r="N112" s="203"/>
      <c r="O112" s="203"/>
      <c r="P112" s="203" t="s">
        <v>702</v>
      </c>
      <c r="Q112" s="204">
        <v>9074332</v>
      </c>
      <c r="R112" s="204"/>
      <c r="S112" s="204"/>
      <c r="T112" s="186"/>
    </row>
    <row r="113" spans="1:20" ht="15.6">
      <c r="A113" s="210">
        <v>604270</v>
      </c>
      <c r="B113" s="203" t="s">
        <v>1610</v>
      </c>
      <c r="C113" s="203" t="s">
        <v>1626</v>
      </c>
      <c r="D113" s="203" t="s">
        <v>1627</v>
      </c>
      <c r="E113" s="203" t="s">
        <v>1628</v>
      </c>
      <c r="F113" s="203" t="s">
        <v>1629</v>
      </c>
      <c r="G113" s="201" t="s">
        <v>1630</v>
      </c>
      <c r="H113" s="201"/>
      <c r="I113" s="203" t="s">
        <v>1631</v>
      </c>
      <c r="J113" s="203" t="s">
        <v>1632</v>
      </c>
      <c r="K113" s="203"/>
      <c r="L113" s="203"/>
      <c r="M113" s="203"/>
      <c r="N113" s="203"/>
      <c r="O113" s="203"/>
      <c r="P113" s="203" t="s">
        <v>671</v>
      </c>
      <c r="Q113" s="204">
        <v>1500000</v>
      </c>
      <c r="R113" s="204"/>
      <c r="S113" s="204"/>
      <c r="T113" s="186"/>
    </row>
    <row r="114" spans="1:20" ht="15.6">
      <c r="A114" s="210">
        <v>604480</v>
      </c>
      <c r="B114" s="203" t="s">
        <v>1610</v>
      </c>
      <c r="C114" s="203" t="s">
        <v>1633</v>
      </c>
      <c r="D114" s="203" t="s">
        <v>1634</v>
      </c>
      <c r="E114" s="203" t="s">
        <v>657</v>
      </c>
      <c r="F114" s="203" t="s">
        <v>1635</v>
      </c>
      <c r="G114" s="201">
        <v>6000000</v>
      </c>
      <c r="H114" s="201"/>
      <c r="I114" s="203" t="s">
        <v>1455</v>
      </c>
      <c r="J114" s="203" t="s">
        <v>813</v>
      </c>
      <c r="K114" s="203"/>
      <c r="L114" s="203"/>
      <c r="M114" s="203"/>
      <c r="N114" s="203"/>
      <c r="O114" s="203"/>
      <c r="P114" s="203" t="s">
        <v>671</v>
      </c>
      <c r="Q114" s="204">
        <v>85300</v>
      </c>
      <c r="R114" s="204"/>
      <c r="S114" s="204"/>
      <c r="T114" s="186"/>
    </row>
    <row r="115" spans="1:20" ht="15.6">
      <c r="A115" s="210">
        <v>604480</v>
      </c>
      <c r="B115" s="203" t="s">
        <v>1610</v>
      </c>
      <c r="C115" s="203" t="s">
        <v>1633</v>
      </c>
      <c r="D115" s="203" t="s">
        <v>1636</v>
      </c>
      <c r="E115" s="203" t="s">
        <v>1637</v>
      </c>
      <c r="F115" s="203" t="s">
        <v>1638</v>
      </c>
      <c r="G115" s="201">
        <v>4600000000</v>
      </c>
      <c r="H115" s="201"/>
      <c r="I115" s="203" t="s">
        <v>685</v>
      </c>
      <c r="J115" s="203" t="s">
        <v>813</v>
      </c>
      <c r="K115" s="203"/>
      <c r="L115" s="203"/>
      <c r="M115" s="203"/>
      <c r="N115" s="203"/>
      <c r="O115" s="203"/>
      <c r="P115" s="203" t="s">
        <v>671</v>
      </c>
      <c r="Q115" s="204">
        <f>1500000-400000</f>
        <v>1100000</v>
      </c>
      <c r="R115" s="204">
        <v>1000000</v>
      </c>
      <c r="S115" s="204">
        <v>1000000</v>
      </c>
      <c r="T115" s="186"/>
    </row>
    <row r="116" spans="1:20" ht="15.6">
      <c r="A116" s="210">
        <v>604480</v>
      </c>
      <c r="B116" s="203" t="s">
        <v>1610</v>
      </c>
      <c r="C116" s="203" t="s">
        <v>1633</v>
      </c>
      <c r="D116" s="203" t="s">
        <v>1639</v>
      </c>
      <c r="E116" s="203" t="s">
        <v>1640</v>
      </c>
      <c r="F116" s="203" t="s">
        <v>1641</v>
      </c>
      <c r="G116" s="201">
        <v>4600000000</v>
      </c>
      <c r="H116" s="201"/>
      <c r="I116" s="203" t="s">
        <v>685</v>
      </c>
      <c r="J116" s="203" t="s">
        <v>813</v>
      </c>
      <c r="K116" s="203"/>
      <c r="L116" s="203"/>
      <c r="M116" s="203"/>
      <c r="N116" s="203"/>
      <c r="O116" s="203"/>
      <c r="P116" s="203" t="s">
        <v>671</v>
      </c>
      <c r="Q116" s="204">
        <v>1000000</v>
      </c>
      <c r="R116" s="204">
        <v>1000000</v>
      </c>
      <c r="S116" s="204">
        <v>500000</v>
      </c>
      <c r="T116" s="186"/>
    </row>
    <row r="117" spans="1:20" ht="15.6">
      <c r="A117" s="210">
        <v>604480</v>
      </c>
      <c r="B117" s="203" t="s">
        <v>1610</v>
      </c>
      <c r="C117" s="203" t="s">
        <v>1633</v>
      </c>
      <c r="D117" s="203" t="s">
        <v>1642</v>
      </c>
      <c r="E117" s="203" t="s">
        <v>1483</v>
      </c>
      <c r="F117" s="203" t="s">
        <v>1643</v>
      </c>
      <c r="G117" s="201">
        <v>8000000</v>
      </c>
      <c r="H117" s="201"/>
      <c r="I117" s="203" t="s">
        <v>779</v>
      </c>
      <c r="J117" s="203" t="s">
        <v>813</v>
      </c>
      <c r="K117" s="203"/>
      <c r="L117" s="203"/>
      <c r="M117" s="203"/>
      <c r="N117" s="203"/>
      <c r="O117" s="203"/>
      <c r="P117" s="203"/>
      <c r="Q117" s="204">
        <v>30000</v>
      </c>
      <c r="R117" s="204"/>
      <c r="S117" s="204"/>
      <c r="T117" s="186"/>
    </row>
    <row r="118" spans="1:20" ht="15.6">
      <c r="A118" s="210">
        <v>604508</v>
      </c>
      <c r="B118" s="203" t="s">
        <v>1610</v>
      </c>
      <c r="C118" s="203" t="s">
        <v>666</v>
      </c>
      <c r="D118" s="203" t="s">
        <v>893</v>
      </c>
      <c r="E118" s="203" t="s">
        <v>1644</v>
      </c>
      <c r="F118" s="203" t="s">
        <v>1645</v>
      </c>
      <c r="G118" s="201">
        <v>6000000</v>
      </c>
      <c r="H118" s="201"/>
      <c r="I118" s="203" t="s">
        <v>1455</v>
      </c>
      <c r="J118" s="203" t="s">
        <v>813</v>
      </c>
      <c r="K118" s="203"/>
      <c r="L118" s="203"/>
      <c r="M118" s="203"/>
      <c r="N118" s="203"/>
      <c r="O118" s="203"/>
      <c r="P118" s="203" t="s">
        <v>671</v>
      </c>
      <c r="Q118" s="204">
        <v>500000</v>
      </c>
      <c r="R118" s="204"/>
      <c r="S118" s="204"/>
      <c r="T118" s="186"/>
    </row>
    <row r="119" spans="1:20" ht="15.6">
      <c r="A119" s="210">
        <v>604560</v>
      </c>
      <c r="B119" s="203" t="s">
        <v>1610</v>
      </c>
      <c r="C119" s="203" t="s">
        <v>1646</v>
      </c>
      <c r="D119" s="203" t="s">
        <v>1647</v>
      </c>
      <c r="E119" s="203" t="s">
        <v>1648</v>
      </c>
      <c r="F119" s="203" t="s">
        <v>1649</v>
      </c>
      <c r="G119" s="201">
        <v>4600000000</v>
      </c>
      <c r="H119" s="201"/>
      <c r="I119" s="203" t="s">
        <v>1650</v>
      </c>
      <c r="J119" s="203" t="s">
        <v>1651</v>
      </c>
      <c r="K119" s="203"/>
      <c r="L119" s="203"/>
      <c r="M119" s="203"/>
      <c r="N119" s="203"/>
      <c r="O119" s="203"/>
      <c r="P119" s="203" t="s">
        <v>702</v>
      </c>
      <c r="Q119" s="204">
        <v>20000000</v>
      </c>
      <c r="R119" s="204"/>
      <c r="S119" s="204"/>
      <c r="T119" s="188" t="e">
        <f>#REF!+#REF!</f>
        <v>#REF!</v>
      </c>
    </row>
    <row r="120" spans="1:20" ht="15.6">
      <c r="A120" s="210">
        <v>604745</v>
      </c>
      <c r="B120" s="203" t="s">
        <v>1610</v>
      </c>
      <c r="C120" s="203" t="s">
        <v>1652</v>
      </c>
      <c r="D120" s="203" t="s">
        <v>1653</v>
      </c>
      <c r="E120" s="203" t="s">
        <v>1628</v>
      </c>
      <c r="F120" s="203" t="s">
        <v>1654</v>
      </c>
      <c r="G120" s="201" t="s">
        <v>1630</v>
      </c>
      <c r="H120" s="201"/>
      <c r="I120" s="203" t="s">
        <v>1564</v>
      </c>
      <c r="J120" s="203" t="s">
        <v>813</v>
      </c>
      <c r="K120" s="203"/>
      <c r="L120" s="203"/>
      <c r="M120" s="203"/>
      <c r="N120" s="203"/>
      <c r="O120" s="203"/>
      <c r="P120" s="203" t="s">
        <v>671</v>
      </c>
      <c r="Q120" s="204">
        <f>300000-250000</f>
        <v>50000</v>
      </c>
      <c r="R120" s="204">
        <v>0</v>
      </c>
      <c r="S120" s="204">
        <v>0</v>
      </c>
      <c r="T120" s="186"/>
    </row>
    <row r="121" spans="1:20" ht="15.6">
      <c r="A121" s="210">
        <v>604745</v>
      </c>
      <c r="B121" s="203" t="s">
        <v>1610</v>
      </c>
      <c r="C121" s="203" t="s">
        <v>1652</v>
      </c>
      <c r="D121" s="203" t="s">
        <v>856</v>
      </c>
      <c r="E121" s="203" t="s">
        <v>1655</v>
      </c>
      <c r="F121" s="203" t="s">
        <v>1656</v>
      </c>
      <c r="G121" s="201">
        <v>4600000000</v>
      </c>
      <c r="H121" s="201"/>
      <c r="I121" s="203" t="s">
        <v>685</v>
      </c>
      <c r="J121" s="203" t="s">
        <v>813</v>
      </c>
      <c r="K121" s="203"/>
      <c r="L121" s="203"/>
      <c r="M121" s="203"/>
      <c r="N121" s="203"/>
      <c r="O121" s="203"/>
      <c r="P121" s="203" t="s">
        <v>671</v>
      </c>
      <c r="Q121" s="204">
        <v>350000</v>
      </c>
      <c r="R121" s="204">
        <v>350000</v>
      </c>
      <c r="S121" s="204">
        <v>400000</v>
      </c>
      <c r="T121" s="186"/>
    </row>
    <row r="122" spans="1:20" ht="15.6">
      <c r="A122" s="210">
        <v>604745</v>
      </c>
      <c r="B122" s="203" t="s">
        <v>1610</v>
      </c>
      <c r="C122" s="203" t="s">
        <v>1652</v>
      </c>
      <c r="D122" s="203" t="s">
        <v>1657</v>
      </c>
      <c r="E122" s="203" t="s">
        <v>1417</v>
      </c>
      <c r="F122" s="203" t="s">
        <v>1658</v>
      </c>
      <c r="G122" s="201">
        <v>7000000</v>
      </c>
      <c r="H122" s="201"/>
      <c r="I122" s="203" t="s">
        <v>1659</v>
      </c>
      <c r="J122" s="203" t="s">
        <v>813</v>
      </c>
      <c r="K122" s="203"/>
      <c r="L122" s="203"/>
      <c r="M122" s="203"/>
      <c r="N122" s="203"/>
      <c r="O122" s="203"/>
      <c r="P122" s="203" t="s">
        <v>671</v>
      </c>
      <c r="Q122" s="204">
        <v>300000</v>
      </c>
      <c r="R122" s="204">
        <v>300000</v>
      </c>
      <c r="S122" s="204">
        <v>200000</v>
      </c>
      <c r="T122" s="186"/>
    </row>
    <row r="123" spans="1:20" ht="15.6">
      <c r="A123" s="210">
        <v>604745</v>
      </c>
      <c r="B123" s="203" t="s">
        <v>1610</v>
      </c>
      <c r="C123" s="203" t="s">
        <v>1652</v>
      </c>
      <c r="D123" s="203" t="s">
        <v>1660</v>
      </c>
      <c r="E123" s="203" t="s">
        <v>1415</v>
      </c>
      <c r="F123" s="203" t="s">
        <v>1661</v>
      </c>
      <c r="G123" s="201">
        <v>8000000</v>
      </c>
      <c r="H123" s="201"/>
      <c r="I123" s="203" t="s">
        <v>779</v>
      </c>
      <c r="J123" s="203" t="s">
        <v>813</v>
      </c>
      <c r="K123" s="203"/>
      <c r="L123" s="203"/>
      <c r="M123" s="203"/>
      <c r="N123" s="203"/>
      <c r="O123" s="203"/>
      <c r="P123" s="203" t="s">
        <v>671</v>
      </c>
      <c r="Q123" s="204">
        <v>200000</v>
      </c>
      <c r="R123" s="204">
        <v>200000</v>
      </c>
      <c r="S123" s="204">
        <v>200000</v>
      </c>
      <c r="T123" s="186"/>
    </row>
    <row r="124" spans="1:20" ht="15.6">
      <c r="A124" s="210">
        <v>604745</v>
      </c>
      <c r="B124" s="203" t="s">
        <v>1610</v>
      </c>
      <c r="C124" s="203" t="s">
        <v>1652</v>
      </c>
      <c r="D124" s="203" t="s">
        <v>1662</v>
      </c>
      <c r="E124" s="203" t="s">
        <v>657</v>
      </c>
      <c r="F124" s="203" t="s">
        <v>1663</v>
      </c>
      <c r="G124" s="201">
        <v>6000000</v>
      </c>
      <c r="H124" s="201"/>
      <c r="I124" s="203" t="s">
        <v>1455</v>
      </c>
      <c r="J124" s="203" t="s">
        <v>813</v>
      </c>
      <c r="K124" s="203"/>
      <c r="L124" s="203"/>
      <c r="M124" s="203"/>
      <c r="N124" s="203"/>
      <c r="O124" s="203"/>
      <c r="P124" s="203" t="s">
        <v>671</v>
      </c>
      <c r="Q124" s="204">
        <v>200000</v>
      </c>
      <c r="R124" s="204">
        <v>100000</v>
      </c>
      <c r="S124" s="204">
        <v>100000</v>
      </c>
      <c r="T124" s="186"/>
    </row>
    <row r="125" spans="1:20" ht="15.6">
      <c r="A125" s="210">
        <v>604745</v>
      </c>
      <c r="B125" s="203" t="s">
        <v>1610</v>
      </c>
      <c r="C125" s="203" t="s">
        <v>1652</v>
      </c>
      <c r="D125" s="203" t="s">
        <v>1664</v>
      </c>
      <c r="E125" s="203" t="s">
        <v>1665</v>
      </c>
      <c r="F125" s="203" t="s">
        <v>1666</v>
      </c>
      <c r="G125" s="201"/>
      <c r="H125" s="201"/>
      <c r="I125" s="203"/>
      <c r="J125" s="203" t="s">
        <v>813</v>
      </c>
      <c r="K125" s="203"/>
      <c r="L125" s="203"/>
      <c r="M125" s="203"/>
      <c r="N125" s="203"/>
      <c r="O125" s="203"/>
      <c r="P125" s="203" t="s">
        <v>671</v>
      </c>
      <c r="Q125" s="204">
        <v>500000</v>
      </c>
      <c r="R125" s="204">
        <v>550000</v>
      </c>
      <c r="S125" s="204">
        <v>550000</v>
      </c>
      <c r="T125" s="186"/>
    </row>
    <row r="126" spans="1:20" ht="15.6">
      <c r="A126" s="210">
        <v>604745</v>
      </c>
      <c r="B126" s="203" t="s">
        <v>1610</v>
      </c>
      <c r="C126" s="203" t="s">
        <v>1652</v>
      </c>
      <c r="D126" s="203" t="s">
        <v>1667</v>
      </c>
      <c r="E126" s="203" t="s">
        <v>1668</v>
      </c>
      <c r="F126" s="203"/>
      <c r="G126" s="201">
        <v>4600000000</v>
      </c>
      <c r="H126" s="201"/>
      <c r="I126" s="203" t="s">
        <v>685</v>
      </c>
      <c r="J126" s="203" t="s">
        <v>813</v>
      </c>
      <c r="K126" s="203"/>
      <c r="L126" s="203"/>
      <c r="M126" s="203"/>
      <c r="N126" s="203"/>
      <c r="O126" s="203"/>
      <c r="P126" s="203" t="s">
        <v>671</v>
      </c>
      <c r="Q126" s="204">
        <v>500000</v>
      </c>
      <c r="R126" s="204">
        <v>500000</v>
      </c>
      <c r="S126" s="204">
        <v>500000</v>
      </c>
      <c r="T126" s="186"/>
    </row>
    <row r="127" spans="1:20" ht="15.6">
      <c r="A127" s="210">
        <v>604560</v>
      </c>
      <c r="B127" s="203" t="s">
        <v>1669</v>
      </c>
      <c r="C127" s="203" t="s">
        <v>1646</v>
      </c>
      <c r="D127" s="203" t="s">
        <v>922</v>
      </c>
      <c r="E127" s="203" t="s">
        <v>691</v>
      </c>
      <c r="F127" s="203" t="s">
        <v>1670</v>
      </c>
      <c r="G127" s="201">
        <v>4600000000</v>
      </c>
      <c r="H127" s="201"/>
      <c r="I127" s="203" t="s">
        <v>1671</v>
      </c>
      <c r="J127" s="203" t="s">
        <v>829</v>
      </c>
      <c r="K127" s="203"/>
      <c r="L127" s="203"/>
      <c r="M127" s="203"/>
      <c r="N127" s="203"/>
      <c r="O127" s="203"/>
      <c r="P127" s="203" t="s">
        <v>671</v>
      </c>
      <c r="Q127" s="204">
        <v>6911945</v>
      </c>
      <c r="R127" s="204">
        <v>0</v>
      </c>
      <c r="S127" s="204">
        <v>0</v>
      </c>
      <c r="T127" s="186"/>
    </row>
    <row r="128" spans="1:20" ht="15.6">
      <c r="A128" s="210">
        <v>502100</v>
      </c>
      <c r="B128" s="203" t="s">
        <v>723</v>
      </c>
      <c r="C128" s="203" t="s">
        <v>1672</v>
      </c>
      <c r="D128" s="203" t="s">
        <v>1673</v>
      </c>
      <c r="E128" s="203" t="s">
        <v>1674</v>
      </c>
      <c r="F128" s="203" t="s">
        <v>1675</v>
      </c>
      <c r="G128" s="201">
        <v>8000000</v>
      </c>
      <c r="H128" s="201"/>
      <c r="I128" s="203" t="s">
        <v>779</v>
      </c>
      <c r="J128" s="203" t="s">
        <v>1016</v>
      </c>
      <c r="K128" s="203"/>
      <c r="L128" s="203"/>
      <c r="M128" s="203"/>
      <c r="N128" s="203"/>
      <c r="O128" s="203"/>
      <c r="P128" s="203" t="s">
        <v>1676</v>
      </c>
      <c r="Q128" s="204">
        <v>36000</v>
      </c>
      <c r="R128" s="204"/>
      <c r="S128" s="204"/>
      <c r="T128" s="186"/>
    </row>
    <row r="129" spans="1:20" ht="15.6">
      <c r="A129" s="210">
        <v>504125</v>
      </c>
      <c r="B129" s="203" t="s">
        <v>723</v>
      </c>
      <c r="C129" s="203" t="s">
        <v>1677</v>
      </c>
      <c r="D129" s="203" t="s">
        <v>995</v>
      </c>
      <c r="E129" s="203" t="s">
        <v>1678</v>
      </c>
      <c r="F129" s="203" t="s">
        <v>1679</v>
      </c>
      <c r="G129" s="201">
        <v>4600000000</v>
      </c>
      <c r="H129" s="201"/>
      <c r="I129" s="203" t="s">
        <v>1680</v>
      </c>
      <c r="J129" s="203" t="s">
        <v>829</v>
      </c>
      <c r="K129" s="203"/>
      <c r="L129" s="203"/>
      <c r="M129" s="203"/>
      <c r="N129" s="203"/>
      <c r="O129" s="203"/>
      <c r="P129" s="203" t="s">
        <v>702</v>
      </c>
      <c r="Q129" s="204">
        <v>0</v>
      </c>
      <c r="R129" s="204">
        <v>3000000</v>
      </c>
      <c r="S129" s="204">
        <v>6000000</v>
      </c>
      <c r="T129" s="186"/>
    </row>
    <row r="130" spans="1:20" ht="15.6">
      <c r="A130" s="210">
        <v>504125</v>
      </c>
      <c r="B130" s="203" t="s">
        <v>723</v>
      </c>
      <c r="C130" s="203" t="s">
        <v>1677</v>
      </c>
      <c r="D130" s="203" t="s">
        <v>997</v>
      </c>
      <c r="E130" s="203" t="s">
        <v>1681</v>
      </c>
      <c r="F130" s="203" t="s">
        <v>1682</v>
      </c>
      <c r="G130" s="201">
        <v>4600000000</v>
      </c>
      <c r="H130" s="201"/>
      <c r="I130" s="203" t="s">
        <v>1683</v>
      </c>
      <c r="J130" s="203" t="s">
        <v>829</v>
      </c>
      <c r="K130" s="203"/>
      <c r="L130" s="203"/>
      <c r="M130" s="203"/>
      <c r="N130" s="203"/>
      <c r="O130" s="203"/>
      <c r="P130" s="203" t="s">
        <v>702</v>
      </c>
      <c r="Q130" s="204">
        <v>3000000</v>
      </c>
      <c r="R130" s="204">
        <v>5000000</v>
      </c>
      <c r="S130" s="204">
        <v>1000000</v>
      </c>
      <c r="T130" s="186"/>
    </row>
    <row r="131" spans="1:20" ht="15.6">
      <c r="A131" s="210">
        <v>504125</v>
      </c>
      <c r="B131" s="203" t="s">
        <v>723</v>
      </c>
      <c r="C131" s="203" t="s">
        <v>1677</v>
      </c>
      <c r="D131" s="203" t="s">
        <v>1004</v>
      </c>
      <c r="E131" s="203" t="s">
        <v>754</v>
      </c>
      <c r="F131" s="203" t="s">
        <v>1684</v>
      </c>
      <c r="G131" s="201">
        <v>4600000000</v>
      </c>
      <c r="H131" s="201"/>
      <c r="I131" s="203" t="s">
        <v>1685</v>
      </c>
      <c r="J131" s="203" t="s">
        <v>829</v>
      </c>
      <c r="K131" s="203"/>
      <c r="L131" s="203"/>
      <c r="M131" s="203"/>
      <c r="N131" s="203"/>
      <c r="O131" s="203"/>
      <c r="P131" s="203" t="s">
        <v>725</v>
      </c>
      <c r="Q131" s="204">
        <v>5000000</v>
      </c>
      <c r="R131" s="204">
        <v>9000000</v>
      </c>
      <c r="S131" s="204">
        <v>1000000</v>
      </c>
      <c r="T131" s="186"/>
    </row>
    <row r="132" spans="1:20" ht="15.6">
      <c r="A132" s="210">
        <v>504125</v>
      </c>
      <c r="B132" s="203" t="s">
        <v>723</v>
      </c>
      <c r="C132" s="203" t="s">
        <v>1677</v>
      </c>
      <c r="D132" s="203" t="s">
        <v>998</v>
      </c>
      <c r="E132" s="203" t="s">
        <v>350</v>
      </c>
      <c r="F132" s="203" t="s">
        <v>1686</v>
      </c>
      <c r="G132" s="201">
        <v>4600000000</v>
      </c>
      <c r="H132" s="201"/>
      <c r="I132" s="203" t="s">
        <v>1687</v>
      </c>
      <c r="J132" s="203" t="s">
        <v>829</v>
      </c>
      <c r="K132" s="203"/>
      <c r="L132" s="203"/>
      <c r="M132" s="203"/>
      <c r="N132" s="203"/>
      <c r="O132" s="203"/>
      <c r="P132" s="203" t="s">
        <v>702</v>
      </c>
      <c r="Q132" s="204">
        <v>2000000</v>
      </c>
      <c r="R132" s="204">
        <v>0</v>
      </c>
      <c r="S132" s="204">
        <v>6000000</v>
      </c>
      <c r="T132" s="186"/>
    </row>
    <row r="133" spans="1:20" ht="15.6">
      <c r="A133" s="210">
        <v>504125</v>
      </c>
      <c r="B133" s="203" t="s">
        <v>723</v>
      </c>
      <c r="C133" s="203" t="s">
        <v>1677</v>
      </c>
      <c r="D133" s="203" t="s">
        <v>999</v>
      </c>
      <c r="E133" s="203" t="s">
        <v>750</v>
      </c>
      <c r="F133" s="203" t="s">
        <v>1688</v>
      </c>
      <c r="G133" s="201">
        <v>4600000000</v>
      </c>
      <c r="H133" s="201"/>
      <c r="I133" s="203" t="s">
        <v>1689</v>
      </c>
      <c r="J133" s="203" t="s">
        <v>829</v>
      </c>
      <c r="K133" s="203"/>
      <c r="L133" s="203"/>
      <c r="M133" s="203"/>
      <c r="N133" s="203"/>
      <c r="O133" s="203"/>
      <c r="P133" s="203" t="s">
        <v>702</v>
      </c>
      <c r="Q133" s="204">
        <v>1950000</v>
      </c>
      <c r="R133" s="204">
        <v>0</v>
      </c>
      <c r="S133" s="204">
        <v>4000000</v>
      </c>
      <c r="T133" s="186"/>
    </row>
    <row r="134" spans="1:20" ht="15.6">
      <c r="A134" s="210">
        <v>504125</v>
      </c>
      <c r="B134" s="203" t="s">
        <v>723</v>
      </c>
      <c r="C134" s="203" t="s">
        <v>1677</v>
      </c>
      <c r="D134" s="203" t="s">
        <v>1000</v>
      </c>
      <c r="E134" s="203" t="s">
        <v>751</v>
      </c>
      <c r="F134" s="203" t="s">
        <v>1690</v>
      </c>
      <c r="G134" s="201">
        <v>4600000000</v>
      </c>
      <c r="H134" s="201"/>
      <c r="I134" s="203" t="s">
        <v>1691</v>
      </c>
      <c r="J134" s="203" t="s">
        <v>829</v>
      </c>
      <c r="K134" s="203"/>
      <c r="L134" s="203"/>
      <c r="M134" s="203"/>
      <c r="N134" s="203"/>
      <c r="O134" s="203"/>
      <c r="P134" s="203" t="s">
        <v>702</v>
      </c>
      <c r="Q134" s="204">
        <v>0</v>
      </c>
      <c r="R134" s="204">
        <v>1582500</v>
      </c>
      <c r="S134" s="204">
        <v>6000000</v>
      </c>
      <c r="T134" s="186"/>
    </row>
    <row r="135" spans="1:20" ht="15.6">
      <c r="A135" s="210">
        <v>504125</v>
      </c>
      <c r="B135" s="203" t="s">
        <v>723</v>
      </c>
      <c r="C135" s="203" t="s">
        <v>1677</v>
      </c>
      <c r="D135" s="203" t="s">
        <v>985</v>
      </c>
      <c r="E135" s="203" t="s">
        <v>736</v>
      </c>
      <c r="F135" s="203" t="s">
        <v>1692</v>
      </c>
      <c r="G135" s="201">
        <v>4600000000</v>
      </c>
      <c r="H135" s="201"/>
      <c r="I135" s="203" t="s">
        <v>1693</v>
      </c>
      <c r="J135" s="203" t="s">
        <v>829</v>
      </c>
      <c r="K135" s="203"/>
      <c r="L135" s="203"/>
      <c r="M135" s="203"/>
      <c r="N135" s="203"/>
      <c r="O135" s="203"/>
      <c r="P135" s="203" t="s">
        <v>738</v>
      </c>
      <c r="Q135" s="204">
        <v>1000000</v>
      </c>
      <c r="R135" s="204">
        <v>0</v>
      </c>
      <c r="S135" s="204">
        <v>6000000</v>
      </c>
      <c r="T135" s="186"/>
    </row>
    <row r="136" spans="1:20" ht="15.6">
      <c r="A136" s="210">
        <v>504125</v>
      </c>
      <c r="B136" s="203" t="s">
        <v>723</v>
      </c>
      <c r="C136" s="203" t="s">
        <v>1677</v>
      </c>
      <c r="D136" s="203" t="s">
        <v>987</v>
      </c>
      <c r="E136" s="203" t="s">
        <v>739</v>
      </c>
      <c r="F136" s="203" t="s">
        <v>1694</v>
      </c>
      <c r="G136" s="201">
        <v>4600000000</v>
      </c>
      <c r="H136" s="201"/>
      <c r="I136" s="203" t="s">
        <v>1695</v>
      </c>
      <c r="J136" s="203" t="s">
        <v>829</v>
      </c>
      <c r="K136" s="203"/>
      <c r="L136" s="203"/>
      <c r="M136" s="203"/>
      <c r="N136" s="203"/>
      <c r="O136" s="203"/>
      <c r="P136" s="203" t="s">
        <v>738</v>
      </c>
      <c r="Q136" s="204">
        <v>0</v>
      </c>
      <c r="R136" s="204">
        <v>3500000</v>
      </c>
      <c r="S136" s="204">
        <v>1000000</v>
      </c>
      <c r="T136" s="186"/>
    </row>
    <row r="137" spans="1:20" ht="15.6">
      <c r="A137" s="210">
        <v>504125</v>
      </c>
      <c r="B137" s="203" t="s">
        <v>723</v>
      </c>
      <c r="C137" s="203" t="s">
        <v>1677</v>
      </c>
      <c r="D137" s="203" t="s">
        <v>988</v>
      </c>
      <c r="E137" s="203" t="s">
        <v>740</v>
      </c>
      <c r="F137" s="203" t="s">
        <v>1696</v>
      </c>
      <c r="G137" s="201">
        <v>4600000000</v>
      </c>
      <c r="H137" s="201"/>
      <c r="I137" s="203" t="s">
        <v>1697</v>
      </c>
      <c r="J137" s="203" t="s">
        <v>829</v>
      </c>
      <c r="K137" s="203"/>
      <c r="L137" s="203"/>
      <c r="M137" s="203"/>
      <c r="N137" s="203"/>
      <c r="O137" s="203"/>
      <c r="P137" s="203" t="s">
        <v>738</v>
      </c>
      <c r="Q137" s="204">
        <v>5000000</v>
      </c>
      <c r="R137" s="204">
        <v>3500000</v>
      </c>
      <c r="S137" s="204">
        <v>2000000</v>
      </c>
      <c r="T137" s="186"/>
    </row>
    <row r="138" spans="1:20" ht="15.6">
      <c r="A138" s="210">
        <v>504125</v>
      </c>
      <c r="B138" s="203" t="s">
        <v>723</v>
      </c>
      <c r="C138" s="203" t="s">
        <v>1677</v>
      </c>
      <c r="D138" s="203" t="s">
        <v>989</v>
      </c>
      <c r="E138" s="203" t="s">
        <v>741</v>
      </c>
      <c r="F138" s="203" t="s">
        <v>1698</v>
      </c>
      <c r="G138" s="201">
        <v>4600000000</v>
      </c>
      <c r="H138" s="201"/>
      <c r="I138" s="203" t="s">
        <v>1699</v>
      </c>
      <c r="J138" s="203" t="s">
        <v>829</v>
      </c>
      <c r="K138" s="203"/>
      <c r="L138" s="203"/>
      <c r="M138" s="203"/>
      <c r="N138" s="203"/>
      <c r="O138" s="203"/>
      <c r="P138" s="203" t="s">
        <v>738</v>
      </c>
      <c r="Q138" s="204">
        <v>5292090</v>
      </c>
      <c r="R138" s="204">
        <v>5000000</v>
      </c>
      <c r="S138" s="204">
        <v>1000000</v>
      </c>
      <c r="T138" s="186"/>
    </row>
    <row r="139" spans="1:20" ht="15.6">
      <c r="A139" s="210">
        <v>504125</v>
      </c>
      <c r="B139" s="203" t="s">
        <v>723</v>
      </c>
      <c r="C139" s="203" t="s">
        <v>1677</v>
      </c>
      <c r="D139" s="203" t="s">
        <v>984</v>
      </c>
      <c r="E139" s="203" t="s">
        <v>735</v>
      </c>
      <c r="F139" s="203" t="s">
        <v>1700</v>
      </c>
      <c r="G139" s="201">
        <v>4600000000</v>
      </c>
      <c r="H139" s="201"/>
      <c r="I139" s="203" t="s">
        <v>1701</v>
      </c>
      <c r="J139" s="203" t="s">
        <v>829</v>
      </c>
      <c r="K139" s="203"/>
      <c r="L139" s="203"/>
      <c r="M139" s="203"/>
      <c r="N139" s="203"/>
      <c r="O139" s="203"/>
      <c r="P139" s="203" t="s">
        <v>738</v>
      </c>
      <c r="Q139" s="204">
        <v>5707910</v>
      </c>
      <c r="R139" s="204">
        <v>7000000</v>
      </c>
      <c r="S139" s="204">
        <v>1000000</v>
      </c>
      <c r="T139" s="186"/>
    </row>
    <row r="140" spans="1:20" ht="15.6">
      <c r="A140" s="210">
        <v>504125</v>
      </c>
      <c r="B140" s="203" t="s">
        <v>723</v>
      </c>
      <c r="C140" s="203" t="s">
        <v>1677</v>
      </c>
      <c r="D140" s="203" t="s">
        <v>990</v>
      </c>
      <c r="E140" s="203" t="s">
        <v>742</v>
      </c>
      <c r="F140" s="203" t="s">
        <v>1702</v>
      </c>
      <c r="G140" s="201">
        <v>4600000000</v>
      </c>
      <c r="H140" s="201"/>
      <c r="I140" s="203" t="s">
        <v>1703</v>
      </c>
      <c r="J140" s="203" t="s">
        <v>829</v>
      </c>
      <c r="K140" s="203"/>
      <c r="L140" s="203"/>
      <c r="M140" s="203"/>
      <c r="N140" s="203"/>
      <c r="O140" s="203"/>
      <c r="P140" s="203" t="s">
        <v>738</v>
      </c>
      <c r="Q140" s="204">
        <v>0</v>
      </c>
      <c r="R140" s="204">
        <v>5500000</v>
      </c>
      <c r="S140" s="204">
        <v>3000000</v>
      </c>
      <c r="T140" s="186"/>
    </row>
    <row r="141" spans="1:20" ht="15.6">
      <c r="A141" s="210">
        <v>504125</v>
      </c>
      <c r="B141" s="203" t="s">
        <v>723</v>
      </c>
      <c r="C141" s="203" t="s">
        <v>1677</v>
      </c>
      <c r="D141" s="203" t="s">
        <v>1001</v>
      </c>
      <c r="E141" s="203" t="s">
        <v>1704</v>
      </c>
      <c r="F141" s="203" t="s">
        <v>1705</v>
      </c>
      <c r="G141" s="201">
        <v>4600000000</v>
      </c>
      <c r="H141" s="201"/>
      <c r="I141" s="203" t="s">
        <v>1706</v>
      </c>
      <c r="J141" s="203" t="s">
        <v>829</v>
      </c>
      <c r="K141" s="203"/>
      <c r="L141" s="203"/>
      <c r="M141" s="203"/>
      <c r="N141" s="203"/>
      <c r="O141" s="203"/>
      <c r="P141" s="203" t="s">
        <v>702</v>
      </c>
      <c r="Q141" s="204">
        <v>8500000</v>
      </c>
      <c r="R141" s="204">
        <v>0</v>
      </c>
      <c r="S141" s="204">
        <v>3000000</v>
      </c>
      <c r="T141" s="186"/>
    </row>
    <row r="142" spans="1:20" s="179" customFormat="1" ht="15.6">
      <c r="A142" s="217">
        <v>504125</v>
      </c>
      <c r="B142" s="218" t="s">
        <v>723</v>
      </c>
      <c r="C142" s="218" t="s">
        <v>1677</v>
      </c>
      <c r="D142" s="218" t="s">
        <v>1002</v>
      </c>
      <c r="E142" s="218" t="s">
        <v>1707</v>
      </c>
      <c r="F142" s="218" t="s">
        <v>1708</v>
      </c>
      <c r="G142" s="219">
        <v>4600000000</v>
      </c>
      <c r="H142" s="219"/>
      <c r="I142" s="218" t="s">
        <v>1709</v>
      </c>
      <c r="J142" s="218" t="s">
        <v>829</v>
      </c>
      <c r="K142" s="218"/>
      <c r="L142" s="218"/>
      <c r="M142" s="218"/>
      <c r="N142" s="218"/>
      <c r="O142" s="218"/>
      <c r="P142" s="218" t="s">
        <v>725</v>
      </c>
      <c r="Q142" s="220">
        <v>0</v>
      </c>
      <c r="R142" s="220">
        <v>5500000</v>
      </c>
      <c r="S142" s="220">
        <v>3000000</v>
      </c>
      <c r="T142" s="187"/>
    </row>
    <row r="143" spans="1:20" s="179" customFormat="1" ht="15.6">
      <c r="A143" s="217">
        <v>504125</v>
      </c>
      <c r="B143" s="218" t="s">
        <v>723</v>
      </c>
      <c r="C143" s="218" t="s">
        <v>1677</v>
      </c>
      <c r="D143" s="218" t="s">
        <v>993</v>
      </c>
      <c r="E143" s="218" t="s">
        <v>1710</v>
      </c>
      <c r="F143" s="218" t="s">
        <v>1711</v>
      </c>
      <c r="G143" s="219">
        <v>4600000000</v>
      </c>
      <c r="H143" s="219"/>
      <c r="I143" s="218" t="s">
        <v>1712</v>
      </c>
      <c r="J143" s="218" t="s">
        <v>829</v>
      </c>
      <c r="K143" s="218"/>
      <c r="L143" s="218"/>
      <c r="M143" s="218"/>
      <c r="N143" s="218"/>
      <c r="O143" s="218"/>
      <c r="P143" s="218" t="s">
        <v>702</v>
      </c>
      <c r="Q143" s="220">
        <v>0</v>
      </c>
      <c r="R143" s="220">
        <v>3000000</v>
      </c>
      <c r="S143" s="220">
        <v>3000000</v>
      </c>
      <c r="T143" s="187"/>
    </row>
    <row r="144" spans="1:20" ht="15.6">
      <c r="A144" s="210">
        <v>504125</v>
      </c>
      <c r="B144" s="203" t="s">
        <v>723</v>
      </c>
      <c r="C144" s="203" t="s">
        <v>1677</v>
      </c>
      <c r="D144" s="203" t="s">
        <v>991</v>
      </c>
      <c r="E144" s="203" t="s">
        <v>743</v>
      </c>
      <c r="F144" s="203" t="s">
        <v>1713</v>
      </c>
      <c r="G144" s="201">
        <v>4600000000</v>
      </c>
      <c r="H144" s="201"/>
      <c r="I144" s="203" t="s">
        <v>1714</v>
      </c>
      <c r="J144" s="203" t="s">
        <v>829</v>
      </c>
      <c r="K144" s="203"/>
      <c r="L144" s="203"/>
      <c r="M144" s="203"/>
      <c r="N144" s="203"/>
      <c r="O144" s="203"/>
      <c r="P144" s="203" t="s">
        <v>738</v>
      </c>
      <c r="Q144" s="204">
        <v>6700000</v>
      </c>
      <c r="R144" s="204">
        <v>4000000</v>
      </c>
      <c r="S144" s="204">
        <v>1000000</v>
      </c>
      <c r="T144" s="186"/>
    </row>
    <row r="145" spans="1:20" ht="15.6">
      <c r="A145" s="210">
        <v>504125</v>
      </c>
      <c r="B145" s="203" t="s">
        <v>723</v>
      </c>
      <c r="C145" s="203" t="s">
        <v>1677</v>
      </c>
      <c r="D145" s="203" t="s">
        <v>992</v>
      </c>
      <c r="E145" s="203" t="s">
        <v>745</v>
      </c>
      <c r="F145" s="203" t="s">
        <v>1715</v>
      </c>
      <c r="G145" s="201">
        <v>4600000000</v>
      </c>
      <c r="H145" s="201"/>
      <c r="I145" s="203" t="s">
        <v>1716</v>
      </c>
      <c r="J145" s="203" t="s">
        <v>829</v>
      </c>
      <c r="K145" s="203"/>
      <c r="L145" s="203"/>
      <c r="M145" s="203"/>
      <c r="N145" s="203"/>
      <c r="O145" s="203"/>
      <c r="P145" s="203" t="s">
        <v>738</v>
      </c>
      <c r="Q145" s="204">
        <v>2000000</v>
      </c>
      <c r="R145" s="204">
        <v>0</v>
      </c>
      <c r="S145" s="204">
        <v>1000070</v>
      </c>
      <c r="T145" s="186"/>
    </row>
    <row r="146" spans="1:20" ht="15.6">
      <c r="A146" s="210">
        <v>504125</v>
      </c>
      <c r="B146" s="203" t="s">
        <v>723</v>
      </c>
      <c r="C146" s="203" t="s">
        <v>1677</v>
      </c>
      <c r="D146" s="203" t="s">
        <v>986</v>
      </c>
      <c r="E146" s="203" t="s">
        <v>737</v>
      </c>
      <c r="F146" s="203" t="s">
        <v>1717</v>
      </c>
      <c r="G146" s="201">
        <v>4600000000</v>
      </c>
      <c r="H146" s="201"/>
      <c r="I146" s="203" t="s">
        <v>1718</v>
      </c>
      <c r="J146" s="203" t="s">
        <v>829</v>
      </c>
      <c r="K146" s="203"/>
      <c r="L146" s="203"/>
      <c r="M146" s="203"/>
      <c r="N146" s="203"/>
      <c r="O146" s="203"/>
      <c r="P146" s="203" t="s">
        <v>738</v>
      </c>
      <c r="Q146" s="204">
        <v>3000000</v>
      </c>
      <c r="R146" s="204">
        <v>1000000</v>
      </c>
      <c r="S146" s="204">
        <v>5000000</v>
      </c>
      <c r="T146" s="186"/>
    </row>
    <row r="147" spans="1:20" ht="15.6">
      <c r="A147" s="210">
        <v>504125</v>
      </c>
      <c r="B147" s="203" t="s">
        <v>723</v>
      </c>
      <c r="C147" s="203" t="s">
        <v>1677</v>
      </c>
      <c r="D147" s="203" t="s">
        <v>978</v>
      </c>
      <c r="E147" s="203" t="s">
        <v>1719</v>
      </c>
      <c r="F147" s="203" t="s">
        <v>1720</v>
      </c>
      <c r="G147" s="201">
        <v>4600000000</v>
      </c>
      <c r="H147" s="201"/>
      <c r="I147" s="203" t="s">
        <v>1721</v>
      </c>
      <c r="J147" s="203" t="s">
        <v>829</v>
      </c>
      <c r="K147" s="203"/>
      <c r="L147" s="203"/>
      <c r="M147" s="203"/>
      <c r="N147" s="203"/>
      <c r="O147" s="203"/>
      <c r="P147" s="203" t="s">
        <v>738</v>
      </c>
      <c r="Q147" s="204">
        <v>1500000</v>
      </c>
      <c r="R147" s="204">
        <v>0</v>
      </c>
      <c r="S147" s="204">
        <v>5000000</v>
      </c>
      <c r="T147" s="186"/>
    </row>
    <row r="148" spans="1:20" ht="15.6">
      <c r="A148" s="210">
        <v>504125</v>
      </c>
      <c r="B148" s="203" t="s">
        <v>723</v>
      </c>
      <c r="C148" s="203" t="s">
        <v>1677</v>
      </c>
      <c r="D148" s="203" t="s">
        <v>1030</v>
      </c>
      <c r="E148" s="203" t="s">
        <v>1722</v>
      </c>
      <c r="F148" s="203" t="s">
        <v>1723</v>
      </c>
      <c r="G148" s="201">
        <v>4600000000</v>
      </c>
      <c r="H148" s="201"/>
      <c r="I148" s="203" t="s">
        <v>1724</v>
      </c>
      <c r="J148" s="203" t="s">
        <v>829</v>
      </c>
      <c r="K148" s="203"/>
      <c r="L148" s="203"/>
      <c r="M148" s="203"/>
      <c r="N148" s="203"/>
      <c r="O148" s="203"/>
      <c r="P148" s="203" t="s">
        <v>725</v>
      </c>
      <c r="Q148" s="204">
        <v>2000000</v>
      </c>
      <c r="R148" s="204">
        <v>1000000</v>
      </c>
      <c r="S148" s="204">
        <v>0</v>
      </c>
      <c r="T148" s="186"/>
    </row>
    <row r="149" spans="1:20" ht="15.6">
      <c r="A149" s="210">
        <v>504787</v>
      </c>
      <c r="B149" s="203" t="s">
        <v>723</v>
      </c>
      <c r="C149" s="203" t="s">
        <v>731</v>
      </c>
      <c r="D149" s="203" t="s">
        <v>355</v>
      </c>
      <c r="E149" s="203" t="s">
        <v>786</v>
      </c>
      <c r="F149" s="203" t="s">
        <v>1725</v>
      </c>
      <c r="G149" s="201">
        <v>4600000000</v>
      </c>
      <c r="H149" s="201"/>
      <c r="I149" s="203" t="s">
        <v>1726</v>
      </c>
      <c r="J149" s="203" t="s">
        <v>1034</v>
      </c>
      <c r="K149" s="203"/>
      <c r="L149" s="203"/>
      <c r="M149" s="203"/>
      <c r="N149" s="203"/>
      <c r="O149" s="203"/>
      <c r="P149" s="203" t="s">
        <v>1727</v>
      </c>
      <c r="Q149" s="204">
        <v>27000000</v>
      </c>
      <c r="R149" s="204">
        <v>0</v>
      </c>
      <c r="S149" s="204">
        <v>0</v>
      </c>
      <c r="T149" s="186"/>
    </row>
    <row r="150" spans="1:20" ht="15.6">
      <c r="A150" s="210">
        <v>504125</v>
      </c>
      <c r="B150" s="203" t="s">
        <v>723</v>
      </c>
      <c r="C150" s="203" t="s">
        <v>1677</v>
      </c>
      <c r="D150" s="203" t="s">
        <v>1017</v>
      </c>
      <c r="E150" s="203" t="s">
        <v>1728</v>
      </c>
      <c r="F150" s="203" t="s">
        <v>1729</v>
      </c>
      <c r="G150" s="201">
        <v>4600000000</v>
      </c>
      <c r="H150" s="201"/>
      <c r="I150" s="203" t="s">
        <v>1730</v>
      </c>
      <c r="J150" s="203" t="s">
        <v>813</v>
      </c>
      <c r="K150" s="203"/>
      <c r="L150" s="203"/>
      <c r="M150" s="203"/>
      <c r="N150" s="203"/>
      <c r="O150" s="203"/>
      <c r="P150" s="203" t="s">
        <v>671</v>
      </c>
      <c r="Q150" s="204">
        <v>15000000</v>
      </c>
      <c r="R150" s="204"/>
      <c r="S150" s="204"/>
      <c r="T150" s="186"/>
    </row>
    <row r="151" spans="1:20" ht="15.6">
      <c r="A151" s="210">
        <v>504125</v>
      </c>
      <c r="B151" s="203" t="s">
        <v>723</v>
      </c>
      <c r="C151" s="203" t="s">
        <v>1677</v>
      </c>
      <c r="D151" s="203" t="s">
        <v>1731</v>
      </c>
      <c r="E151" s="203" t="s">
        <v>683</v>
      </c>
      <c r="F151" s="203" t="s">
        <v>1732</v>
      </c>
      <c r="G151" s="201">
        <v>6103000</v>
      </c>
      <c r="H151" s="201"/>
      <c r="I151" s="203" t="s">
        <v>1564</v>
      </c>
      <c r="J151" s="203" t="s">
        <v>813</v>
      </c>
      <c r="K151" s="203"/>
      <c r="L151" s="203"/>
      <c r="M151" s="203"/>
      <c r="N151" s="203"/>
      <c r="O151" s="203"/>
      <c r="P151" s="203" t="s">
        <v>1733</v>
      </c>
      <c r="Q151" s="204">
        <v>1500000</v>
      </c>
      <c r="R151" s="204"/>
      <c r="S151" s="204"/>
      <c r="T151" s="186"/>
    </row>
    <row r="152" spans="1:20" ht="15.6">
      <c r="A152" s="210">
        <v>504713</v>
      </c>
      <c r="B152" s="203" t="s">
        <v>723</v>
      </c>
      <c r="C152" s="203" t="s">
        <v>730</v>
      </c>
      <c r="D152" s="203" t="s">
        <v>1267</v>
      </c>
      <c r="E152" s="203" t="s">
        <v>1734</v>
      </c>
      <c r="F152" s="203" t="s">
        <v>1735</v>
      </c>
      <c r="G152" s="201">
        <v>4600000000</v>
      </c>
      <c r="H152" s="201"/>
      <c r="I152" s="203" t="s">
        <v>1736</v>
      </c>
      <c r="J152" s="203" t="s">
        <v>1737</v>
      </c>
      <c r="K152" s="203"/>
      <c r="L152" s="203"/>
      <c r="M152" s="203"/>
      <c r="N152" s="203"/>
      <c r="O152" s="203"/>
      <c r="P152" s="203" t="s">
        <v>1738</v>
      </c>
      <c r="Q152" s="204">
        <v>27999250</v>
      </c>
      <c r="R152" s="204"/>
      <c r="S152" s="204"/>
      <c r="T152" s="186"/>
    </row>
    <row r="153" spans="1:20" ht="15.6">
      <c r="A153" s="210">
        <v>504713</v>
      </c>
      <c r="B153" s="203" t="s">
        <v>723</v>
      </c>
      <c r="C153" s="203" t="s">
        <v>730</v>
      </c>
      <c r="D153" s="203" t="s">
        <v>1739</v>
      </c>
      <c r="E153" s="203" t="s">
        <v>1740</v>
      </c>
      <c r="F153" s="203"/>
      <c r="G153" s="201">
        <v>4600000000</v>
      </c>
      <c r="H153" s="201"/>
      <c r="I153" s="203" t="s">
        <v>1741</v>
      </c>
      <c r="J153" s="203" t="s">
        <v>1737</v>
      </c>
      <c r="K153" s="203"/>
      <c r="L153" s="203"/>
      <c r="M153" s="203"/>
      <c r="N153" s="203"/>
      <c r="O153" s="203"/>
      <c r="P153" s="203" t="s">
        <v>1742</v>
      </c>
      <c r="Q153" s="204">
        <v>46000750</v>
      </c>
      <c r="R153" s="204">
        <v>13268560</v>
      </c>
      <c r="S153" s="204"/>
      <c r="T153" s="186"/>
    </row>
    <row r="154" spans="1:20" ht="15.6">
      <c r="A154" s="210">
        <v>504713</v>
      </c>
      <c r="B154" s="203" t="s">
        <v>723</v>
      </c>
      <c r="C154" s="203" t="s">
        <v>730</v>
      </c>
      <c r="D154" s="203" t="s">
        <v>1739</v>
      </c>
      <c r="E154" s="203" t="s">
        <v>1743</v>
      </c>
      <c r="F154" s="203"/>
      <c r="G154" s="201">
        <v>4600000000</v>
      </c>
      <c r="H154" s="201"/>
      <c r="I154" s="203" t="s">
        <v>1741</v>
      </c>
      <c r="J154" s="203" t="s">
        <v>813</v>
      </c>
      <c r="K154" s="203"/>
      <c r="L154" s="203"/>
      <c r="M154" s="203"/>
      <c r="N154" s="203"/>
      <c r="O154" s="203"/>
      <c r="P154" s="203" t="s">
        <v>1742</v>
      </c>
      <c r="Q154" s="204"/>
      <c r="R154" s="204"/>
      <c r="S154" s="204">
        <f>82731440-50000000</f>
        <v>32731440</v>
      </c>
      <c r="T154" s="186"/>
    </row>
    <row r="155" spans="1:20" ht="15.6">
      <c r="A155" s="210">
        <v>504713</v>
      </c>
      <c r="B155" s="203" t="s">
        <v>723</v>
      </c>
      <c r="C155" s="203" t="s">
        <v>730</v>
      </c>
      <c r="D155" s="203" t="s">
        <v>1739</v>
      </c>
      <c r="E155" s="203" t="s">
        <v>1744</v>
      </c>
      <c r="F155" s="203"/>
      <c r="G155" s="201">
        <v>4600000000</v>
      </c>
      <c r="H155" s="201"/>
      <c r="I155" s="203" t="s">
        <v>1745</v>
      </c>
      <c r="J155" s="203" t="s">
        <v>1737</v>
      </c>
      <c r="K155" s="203"/>
      <c r="L155" s="203"/>
      <c r="M155" s="203"/>
      <c r="N155" s="203"/>
      <c r="O155" s="203"/>
      <c r="P155" s="203" t="s">
        <v>1746</v>
      </c>
      <c r="Q155" s="204"/>
      <c r="R155" s="204">
        <v>55040690</v>
      </c>
      <c r="S155" s="204"/>
      <c r="T155" s="186"/>
    </row>
    <row r="156" spans="1:20" ht="15.6">
      <c r="A156" s="210">
        <v>504713</v>
      </c>
      <c r="B156" s="203" t="s">
        <v>723</v>
      </c>
      <c r="C156" s="203" t="s">
        <v>730</v>
      </c>
      <c r="D156" s="203" t="s">
        <v>1739</v>
      </c>
      <c r="E156" s="203" t="s">
        <v>1747</v>
      </c>
      <c r="F156" s="203"/>
      <c r="G156" s="201">
        <v>4600000000</v>
      </c>
      <c r="H156" s="201"/>
      <c r="I156" s="203" t="s">
        <v>1748</v>
      </c>
      <c r="J156" s="203" t="s">
        <v>1737</v>
      </c>
      <c r="K156" s="203"/>
      <c r="L156" s="203"/>
      <c r="M156" s="203"/>
      <c r="N156" s="203"/>
      <c r="O156" s="203"/>
      <c r="P156" s="203" t="s">
        <v>1749</v>
      </c>
      <c r="Q156" s="204"/>
      <c r="R156" s="204">
        <v>27690750</v>
      </c>
      <c r="S156" s="204"/>
      <c r="T156" s="186"/>
    </row>
    <row r="157" spans="1:20" ht="15.6">
      <c r="A157" s="210">
        <v>504713</v>
      </c>
      <c r="B157" s="203" t="s">
        <v>723</v>
      </c>
      <c r="C157" s="203" t="s">
        <v>730</v>
      </c>
      <c r="D157" s="203" t="s">
        <v>1739</v>
      </c>
      <c r="E157" s="203" t="s">
        <v>1750</v>
      </c>
      <c r="F157" s="203"/>
      <c r="G157" s="201">
        <v>4600000000</v>
      </c>
      <c r="H157" s="201"/>
      <c r="I157" s="203" t="s">
        <v>1751</v>
      </c>
      <c r="J157" s="203" t="s">
        <v>813</v>
      </c>
      <c r="K157" s="203"/>
      <c r="L157" s="203"/>
      <c r="M157" s="203"/>
      <c r="N157" s="203"/>
      <c r="O157" s="203"/>
      <c r="P157" s="203" t="s">
        <v>1752</v>
      </c>
      <c r="Q157" s="204"/>
      <c r="R157" s="204"/>
      <c r="S157" s="204">
        <f>74890000-50000000</f>
        <v>24890000</v>
      </c>
      <c r="T157" s="186"/>
    </row>
    <row r="158" spans="1:20" ht="15.6">
      <c r="A158" s="210">
        <v>504713</v>
      </c>
      <c r="B158" s="203" t="s">
        <v>723</v>
      </c>
      <c r="C158" s="203" t="s">
        <v>730</v>
      </c>
      <c r="D158" s="203" t="s">
        <v>1753</v>
      </c>
      <c r="E158" s="203" t="s">
        <v>1754</v>
      </c>
      <c r="F158" s="203" t="s">
        <v>1755</v>
      </c>
      <c r="G158" s="201">
        <v>2040000</v>
      </c>
      <c r="H158" s="201"/>
      <c r="I158" s="203" t="s">
        <v>1756</v>
      </c>
      <c r="J158" s="203" t="s">
        <v>1737</v>
      </c>
      <c r="K158" s="203"/>
      <c r="L158" s="203"/>
      <c r="M158" s="203"/>
      <c r="N158" s="203"/>
      <c r="O158" s="203"/>
      <c r="P158" s="203" t="s">
        <v>1733</v>
      </c>
      <c r="Q158" s="204">
        <v>5900000</v>
      </c>
      <c r="R158" s="204">
        <v>1496000</v>
      </c>
      <c r="S158" s="204"/>
      <c r="T158" s="186"/>
    </row>
    <row r="159" spans="1:20" ht="15.6">
      <c r="A159" s="210">
        <v>504713</v>
      </c>
      <c r="B159" s="203" t="s">
        <v>723</v>
      </c>
      <c r="C159" s="203" t="s">
        <v>730</v>
      </c>
      <c r="D159" s="203" t="s">
        <v>1753</v>
      </c>
      <c r="E159" s="203" t="s">
        <v>1754</v>
      </c>
      <c r="F159" s="203" t="s">
        <v>1755</v>
      </c>
      <c r="G159" s="201">
        <v>1300000</v>
      </c>
      <c r="H159" s="201"/>
      <c r="I159" s="203" t="s">
        <v>1757</v>
      </c>
      <c r="J159" s="203" t="s">
        <v>1737</v>
      </c>
      <c r="K159" s="203"/>
      <c r="L159" s="203"/>
      <c r="M159" s="203"/>
      <c r="N159" s="203"/>
      <c r="O159" s="203"/>
      <c r="P159" s="203" t="s">
        <v>1733</v>
      </c>
      <c r="Q159" s="204">
        <v>2400000</v>
      </c>
      <c r="R159" s="204">
        <v>1504000</v>
      </c>
      <c r="S159" s="204"/>
      <c r="T159" s="186"/>
    </row>
    <row r="160" spans="1:20" ht="15.6">
      <c r="A160" s="210">
        <v>504713</v>
      </c>
      <c r="B160" s="203" t="s">
        <v>723</v>
      </c>
      <c r="C160" s="203" t="s">
        <v>730</v>
      </c>
      <c r="D160" s="203" t="s">
        <v>1753</v>
      </c>
      <c r="E160" s="203" t="s">
        <v>1754</v>
      </c>
      <c r="F160" s="203" t="s">
        <v>1755</v>
      </c>
      <c r="G160" s="201">
        <v>2042000</v>
      </c>
      <c r="H160" s="201"/>
      <c r="I160" s="203" t="s">
        <v>1756</v>
      </c>
      <c r="J160" s="203" t="s">
        <v>1737</v>
      </c>
      <c r="K160" s="203"/>
      <c r="L160" s="203"/>
      <c r="M160" s="203"/>
      <c r="N160" s="203"/>
      <c r="O160" s="203"/>
      <c r="P160" s="203" t="s">
        <v>1733</v>
      </c>
      <c r="Q160" s="204">
        <v>17700000</v>
      </c>
      <c r="R160" s="204">
        <v>1000000</v>
      </c>
      <c r="S160" s="204"/>
      <c r="T160" s="186"/>
    </row>
    <row r="161" spans="1:20" ht="15.6">
      <c r="A161" s="210">
        <v>504713</v>
      </c>
      <c r="B161" s="203" t="s">
        <v>723</v>
      </c>
      <c r="C161" s="203" t="s">
        <v>730</v>
      </c>
      <c r="D161" s="203" t="s">
        <v>1739</v>
      </c>
      <c r="E161" s="203" t="s">
        <v>1758</v>
      </c>
      <c r="F161" s="203"/>
      <c r="G161" s="201"/>
      <c r="H161" s="201"/>
      <c r="I161" s="203"/>
      <c r="J161" s="203" t="s">
        <v>1759</v>
      </c>
      <c r="K161" s="203"/>
      <c r="L161" s="203"/>
      <c r="M161" s="203"/>
      <c r="N161" s="203"/>
      <c r="O161" s="203"/>
      <c r="P161" s="203" t="s">
        <v>1760</v>
      </c>
      <c r="Q161" s="204">
        <v>1700000</v>
      </c>
      <c r="R161" s="204"/>
      <c r="S161" s="204"/>
      <c r="T161" s="186"/>
    </row>
    <row r="162" spans="1:20" ht="15.6">
      <c r="A162" s="210">
        <v>504713</v>
      </c>
      <c r="B162" s="203" t="s">
        <v>723</v>
      </c>
      <c r="C162" s="203" t="s">
        <v>730</v>
      </c>
      <c r="D162" s="203" t="s">
        <v>1739</v>
      </c>
      <c r="E162" s="203" t="s">
        <v>1761</v>
      </c>
      <c r="F162" s="203"/>
      <c r="G162" s="201"/>
      <c r="H162" s="201"/>
      <c r="I162" s="203"/>
      <c r="J162" s="203" t="s">
        <v>1759</v>
      </c>
      <c r="K162" s="203"/>
      <c r="L162" s="203"/>
      <c r="M162" s="203"/>
      <c r="N162" s="203"/>
      <c r="O162" s="203"/>
      <c r="P162" s="203" t="s">
        <v>1762</v>
      </c>
      <c r="Q162" s="204">
        <v>350000</v>
      </c>
      <c r="R162" s="204">
        <v>560000</v>
      </c>
      <c r="S162" s="204"/>
      <c r="T162" s="186"/>
    </row>
    <row r="163" spans="1:20" ht="15.6">
      <c r="A163" s="210">
        <v>504713</v>
      </c>
      <c r="B163" s="203" t="s">
        <v>723</v>
      </c>
      <c r="C163" s="203" t="s">
        <v>730</v>
      </c>
      <c r="D163" s="203" t="s">
        <v>1739</v>
      </c>
      <c r="E163" s="203" t="s">
        <v>1763</v>
      </c>
      <c r="F163" s="203"/>
      <c r="G163" s="201"/>
      <c r="H163" s="201"/>
      <c r="I163" s="203"/>
      <c r="J163" s="203" t="s">
        <v>1759</v>
      </c>
      <c r="K163" s="203"/>
      <c r="L163" s="203"/>
      <c r="M163" s="203"/>
      <c r="N163" s="203"/>
      <c r="O163" s="203"/>
      <c r="P163" s="203" t="s">
        <v>1764</v>
      </c>
      <c r="Q163" s="204">
        <v>3060000</v>
      </c>
      <c r="R163" s="204"/>
      <c r="S163" s="204"/>
      <c r="T163" s="186"/>
    </row>
    <row r="164" spans="1:20" ht="15.6">
      <c r="A164" s="210">
        <v>504713</v>
      </c>
      <c r="B164" s="203" t="s">
        <v>723</v>
      </c>
      <c r="C164" s="203" t="s">
        <v>730</v>
      </c>
      <c r="D164" s="203" t="s">
        <v>1739</v>
      </c>
      <c r="E164" s="203" t="s">
        <v>1765</v>
      </c>
      <c r="F164" s="203"/>
      <c r="G164" s="201"/>
      <c r="H164" s="201"/>
      <c r="I164" s="203"/>
      <c r="J164" s="203" t="s">
        <v>1759</v>
      </c>
      <c r="K164" s="203"/>
      <c r="L164" s="203"/>
      <c r="M164" s="203"/>
      <c r="N164" s="203"/>
      <c r="O164" s="203"/>
      <c r="P164" s="203" t="s">
        <v>1766</v>
      </c>
      <c r="Q164" s="204">
        <v>3400000</v>
      </c>
      <c r="R164" s="204">
        <v>400000</v>
      </c>
      <c r="S164" s="204"/>
      <c r="T164" s="186"/>
    </row>
    <row r="165" spans="1:20" ht="15.6">
      <c r="A165" s="210">
        <v>504713</v>
      </c>
      <c r="B165" s="203" t="s">
        <v>723</v>
      </c>
      <c r="C165" s="203" t="s">
        <v>730</v>
      </c>
      <c r="D165" s="203" t="s">
        <v>1739</v>
      </c>
      <c r="E165" s="203" t="s">
        <v>1767</v>
      </c>
      <c r="F165" s="203"/>
      <c r="G165" s="201"/>
      <c r="H165" s="201"/>
      <c r="I165" s="203"/>
      <c r="J165" s="203" t="s">
        <v>1759</v>
      </c>
      <c r="K165" s="203"/>
      <c r="L165" s="203"/>
      <c r="M165" s="203"/>
      <c r="N165" s="203"/>
      <c r="O165" s="203"/>
      <c r="P165" s="203" t="s">
        <v>1768</v>
      </c>
      <c r="Q165" s="204">
        <v>10490000</v>
      </c>
      <c r="R165" s="204"/>
      <c r="S165" s="204"/>
      <c r="T165" s="186"/>
    </row>
    <row r="166" spans="1:20" ht="15.6">
      <c r="A166" s="210">
        <v>504713</v>
      </c>
      <c r="B166" s="203" t="s">
        <v>723</v>
      </c>
      <c r="C166" s="203" t="s">
        <v>730</v>
      </c>
      <c r="D166" s="203" t="s">
        <v>1739</v>
      </c>
      <c r="E166" s="203" t="s">
        <v>1769</v>
      </c>
      <c r="F166" s="203"/>
      <c r="G166" s="201"/>
      <c r="H166" s="201"/>
      <c r="I166" s="203"/>
      <c r="J166" s="203" t="s">
        <v>1759</v>
      </c>
      <c r="K166" s="203"/>
      <c r="L166" s="203"/>
      <c r="M166" s="203"/>
      <c r="N166" s="203"/>
      <c r="O166" s="203"/>
      <c r="P166" s="203" t="s">
        <v>1770</v>
      </c>
      <c r="Q166" s="204">
        <v>1600000</v>
      </c>
      <c r="R166" s="204">
        <v>5080000</v>
      </c>
      <c r="S166" s="204">
        <v>3543000</v>
      </c>
      <c r="T166" s="186"/>
    </row>
    <row r="167" spans="1:20" ht="15.6">
      <c r="A167" s="210">
        <v>504713</v>
      </c>
      <c r="B167" s="203" t="s">
        <v>723</v>
      </c>
      <c r="C167" s="203" t="s">
        <v>730</v>
      </c>
      <c r="D167" s="203" t="s">
        <v>1739</v>
      </c>
      <c r="E167" s="203" t="s">
        <v>1771</v>
      </c>
      <c r="F167" s="203"/>
      <c r="G167" s="201"/>
      <c r="H167" s="201"/>
      <c r="I167" s="203"/>
      <c r="J167" s="203" t="s">
        <v>1759</v>
      </c>
      <c r="K167" s="203"/>
      <c r="L167" s="203"/>
      <c r="M167" s="203"/>
      <c r="N167" s="203"/>
      <c r="O167" s="203"/>
      <c r="P167" s="203" t="s">
        <v>1764</v>
      </c>
      <c r="Q167" s="204">
        <v>3400000</v>
      </c>
      <c r="R167" s="204"/>
      <c r="S167" s="204"/>
      <c r="T167" s="186"/>
    </row>
    <row r="168" spans="1:20" ht="15.6">
      <c r="A168" s="210">
        <v>504713</v>
      </c>
      <c r="B168" s="203" t="s">
        <v>723</v>
      </c>
      <c r="C168" s="203" t="s">
        <v>730</v>
      </c>
      <c r="D168" s="203" t="s">
        <v>1739</v>
      </c>
      <c r="E168" s="203" t="s">
        <v>1772</v>
      </c>
      <c r="F168" s="203"/>
      <c r="G168" s="201"/>
      <c r="H168" s="201"/>
      <c r="I168" s="203"/>
      <c r="J168" s="203" t="s">
        <v>1759</v>
      </c>
      <c r="K168" s="203"/>
      <c r="L168" s="203"/>
      <c r="M168" s="203"/>
      <c r="N168" s="203"/>
      <c r="O168" s="203"/>
      <c r="P168" s="203" t="s">
        <v>1773</v>
      </c>
      <c r="Q168" s="204"/>
      <c r="R168" s="204">
        <v>400000</v>
      </c>
      <c r="S168" s="204"/>
      <c r="T168" s="186"/>
    </row>
    <row r="169" spans="1:20" ht="15.6">
      <c r="A169" s="210">
        <v>504713</v>
      </c>
      <c r="B169" s="203" t="s">
        <v>723</v>
      </c>
      <c r="C169" s="203" t="s">
        <v>730</v>
      </c>
      <c r="D169" s="203" t="s">
        <v>1739</v>
      </c>
      <c r="E169" s="203" t="s">
        <v>1774</v>
      </c>
      <c r="F169" s="203"/>
      <c r="G169" s="201"/>
      <c r="H169" s="201"/>
      <c r="I169" s="203"/>
      <c r="J169" s="203" t="s">
        <v>1759</v>
      </c>
      <c r="K169" s="203"/>
      <c r="L169" s="203"/>
      <c r="M169" s="203"/>
      <c r="N169" s="203"/>
      <c r="O169" s="203"/>
      <c r="P169" s="203" t="s">
        <v>1770</v>
      </c>
      <c r="Q169" s="204"/>
      <c r="R169" s="204">
        <v>560000</v>
      </c>
      <c r="S169" s="204"/>
      <c r="T169" s="186"/>
    </row>
    <row r="170" spans="1:20" ht="15.6">
      <c r="A170" s="210">
        <v>504713</v>
      </c>
      <c r="B170" s="203" t="s">
        <v>723</v>
      </c>
      <c r="C170" s="203" t="s">
        <v>730</v>
      </c>
      <c r="D170" s="203" t="s">
        <v>1739</v>
      </c>
      <c r="E170" s="203" t="s">
        <v>1775</v>
      </c>
      <c r="F170" s="203"/>
      <c r="G170" s="201"/>
      <c r="H170" s="201"/>
      <c r="I170" s="203"/>
      <c r="J170" s="203" t="s">
        <v>1759</v>
      </c>
      <c r="K170" s="203"/>
      <c r="L170" s="203"/>
      <c r="M170" s="203"/>
      <c r="N170" s="203"/>
      <c r="O170" s="203"/>
      <c r="P170" s="203" t="s">
        <v>1768</v>
      </c>
      <c r="Q170" s="204"/>
      <c r="R170" s="204"/>
      <c r="S170" s="204">
        <v>5457000</v>
      </c>
      <c r="T170" s="186"/>
    </row>
    <row r="171" spans="1:20" ht="15.6">
      <c r="A171" s="210">
        <v>504787</v>
      </c>
      <c r="B171" s="203" t="s">
        <v>723</v>
      </c>
      <c r="C171" s="203" t="s">
        <v>731</v>
      </c>
      <c r="D171" s="203" t="s">
        <v>360</v>
      </c>
      <c r="E171" s="203" t="s">
        <v>1776</v>
      </c>
      <c r="F171" s="203" t="s">
        <v>1777</v>
      </c>
      <c r="G171" s="201">
        <v>4600000000</v>
      </c>
      <c r="H171" s="201"/>
      <c r="I171" s="203" t="s">
        <v>1778</v>
      </c>
      <c r="J171" s="203" t="s">
        <v>1032</v>
      </c>
      <c r="K171" s="203"/>
      <c r="L171" s="203"/>
      <c r="M171" s="203"/>
      <c r="N171" s="203"/>
      <c r="O171" s="203"/>
      <c r="P171" s="203" t="s">
        <v>1733</v>
      </c>
      <c r="Q171" s="204">
        <v>1000000</v>
      </c>
      <c r="R171" s="204"/>
      <c r="S171" s="204"/>
      <c r="T171" s="186"/>
    </row>
    <row r="172" spans="1:20" ht="15.6">
      <c r="A172" s="210">
        <v>504131</v>
      </c>
      <c r="B172" s="203" t="s">
        <v>723</v>
      </c>
      <c r="C172" s="203" t="s">
        <v>767</v>
      </c>
      <c r="D172" s="203" t="s">
        <v>1018</v>
      </c>
      <c r="E172" s="203" t="s">
        <v>1779</v>
      </c>
      <c r="F172" s="203" t="s">
        <v>1780</v>
      </c>
      <c r="G172" s="201">
        <v>4600000000</v>
      </c>
      <c r="H172" s="201"/>
      <c r="I172" s="203" t="s">
        <v>1781</v>
      </c>
      <c r="J172" s="203" t="s">
        <v>813</v>
      </c>
      <c r="K172" s="203"/>
      <c r="L172" s="203"/>
      <c r="M172" s="203"/>
      <c r="N172" s="203"/>
      <c r="O172" s="203"/>
      <c r="P172" s="203" t="s">
        <v>1733</v>
      </c>
      <c r="Q172" s="204">
        <v>500000</v>
      </c>
      <c r="R172" s="204">
        <v>500000</v>
      </c>
      <c r="S172" s="204">
        <v>500000</v>
      </c>
      <c r="T172" s="186"/>
    </row>
    <row r="173" spans="1:20" ht="15.6">
      <c r="A173" s="210">
        <v>504131</v>
      </c>
      <c r="B173" s="203" t="s">
        <v>723</v>
      </c>
      <c r="C173" s="203" t="s">
        <v>767</v>
      </c>
      <c r="D173" s="203" t="s">
        <v>1782</v>
      </c>
      <c r="E173" s="203" t="s">
        <v>1783</v>
      </c>
      <c r="F173" s="203" t="s">
        <v>1784</v>
      </c>
      <c r="G173" s="201">
        <v>6000000</v>
      </c>
      <c r="H173" s="201"/>
      <c r="I173" s="203" t="s">
        <v>1455</v>
      </c>
      <c r="J173" s="203" t="s">
        <v>813</v>
      </c>
      <c r="K173" s="203"/>
      <c r="L173" s="203"/>
      <c r="M173" s="203"/>
      <c r="N173" s="203"/>
      <c r="O173" s="203"/>
      <c r="P173" s="203" t="s">
        <v>1733</v>
      </c>
      <c r="Q173" s="204">
        <v>750000</v>
      </c>
      <c r="R173" s="204">
        <v>0</v>
      </c>
      <c r="S173" s="204">
        <v>0</v>
      </c>
      <c r="T173" s="186"/>
    </row>
    <row r="174" spans="1:20" ht="15.6">
      <c r="A174" s="210">
        <v>504131</v>
      </c>
      <c r="B174" s="203" t="s">
        <v>723</v>
      </c>
      <c r="C174" s="203" t="s">
        <v>767</v>
      </c>
      <c r="D174" s="203" t="s">
        <v>1782</v>
      </c>
      <c r="E174" s="203" t="s">
        <v>1785</v>
      </c>
      <c r="F174" s="203" t="s">
        <v>1784</v>
      </c>
      <c r="G174" s="201">
        <v>6000000</v>
      </c>
      <c r="H174" s="201"/>
      <c r="I174" s="203" t="s">
        <v>1455</v>
      </c>
      <c r="J174" s="203" t="s">
        <v>813</v>
      </c>
      <c r="K174" s="203"/>
      <c r="L174" s="203"/>
      <c r="M174" s="203"/>
      <c r="N174" s="203"/>
      <c r="O174" s="203"/>
      <c r="P174" s="203" t="s">
        <v>1733</v>
      </c>
      <c r="Q174" s="204">
        <v>450000</v>
      </c>
      <c r="R174" s="204">
        <v>250000</v>
      </c>
      <c r="S174" s="204">
        <v>100000</v>
      </c>
      <c r="T174" s="186"/>
    </row>
    <row r="175" spans="1:20" ht="15.6">
      <c r="A175" s="210">
        <v>504131</v>
      </c>
      <c r="B175" s="203" t="s">
        <v>723</v>
      </c>
      <c r="C175" s="203" t="s">
        <v>767</v>
      </c>
      <c r="D175" s="203" t="s">
        <v>1782</v>
      </c>
      <c r="E175" s="203" t="s">
        <v>1786</v>
      </c>
      <c r="F175" s="203" t="s">
        <v>1784</v>
      </c>
      <c r="G175" s="201">
        <v>6000000</v>
      </c>
      <c r="H175" s="201"/>
      <c r="I175" s="203" t="s">
        <v>1455</v>
      </c>
      <c r="J175" s="203" t="s">
        <v>813</v>
      </c>
      <c r="K175" s="203"/>
      <c r="L175" s="203"/>
      <c r="M175" s="203"/>
      <c r="N175" s="203"/>
      <c r="O175" s="203"/>
      <c r="P175" s="203" t="s">
        <v>1733</v>
      </c>
      <c r="Q175" s="204">
        <v>400000</v>
      </c>
      <c r="R175" s="204">
        <v>0</v>
      </c>
      <c r="S175" s="204"/>
      <c r="T175" s="186"/>
    </row>
    <row r="176" spans="1:20" ht="15.6">
      <c r="A176" s="210">
        <v>504131</v>
      </c>
      <c r="B176" s="203" t="s">
        <v>723</v>
      </c>
      <c r="C176" s="203" t="s">
        <v>767</v>
      </c>
      <c r="D176" s="203" t="s">
        <v>1787</v>
      </c>
      <c r="E176" s="203" t="s">
        <v>651</v>
      </c>
      <c r="F176" s="203" t="s">
        <v>1788</v>
      </c>
      <c r="G176" s="201">
        <v>8000000</v>
      </c>
      <c r="H176" s="201"/>
      <c r="I176" s="203" t="s">
        <v>779</v>
      </c>
      <c r="J176" s="203" t="s">
        <v>813</v>
      </c>
      <c r="K176" s="203"/>
      <c r="L176" s="203"/>
      <c r="M176" s="203"/>
      <c r="N176" s="203"/>
      <c r="O176" s="203"/>
      <c r="P176" s="203" t="s">
        <v>1676</v>
      </c>
      <c r="Q176" s="204">
        <v>50000</v>
      </c>
      <c r="R176" s="204">
        <v>0</v>
      </c>
      <c r="S176" s="204">
        <v>0</v>
      </c>
      <c r="T176" s="186"/>
    </row>
    <row r="177" spans="1:20" ht="15.6">
      <c r="A177" s="210">
        <v>504131</v>
      </c>
      <c r="B177" s="203" t="s">
        <v>723</v>
      </c>
      <c r="C177" s="203" t="s">
        <v>767</v>
      </c>
      <c r="D177" s="203" t="s">
        <v>1787</v>
      </c>
      <c r="E177" s="203" t="s">
        <v>651</v>
      </c>
      <c r="F177" s="203" t="s">
        <v>1788</v>
      </c>
      <c r="G177" s="201">
        <v>8000000</v>
      </c>
      <c r="H177" s="201"/>
      <c r="I177" s="203" t="s">
        <v>779</v>
      </c>
      <c r="J177" s="203" t="s">
        <v>813</v>
      </c>
      <c r="K177" s="203"/>
      <c r="L177" s="203"/>
      <c r="M177" s="203"/>
      <c r="N177" s="203"/>
      <c r="O177" s="203"/>
      <c r="P177" s="203" t="s">
        <v>1676</v>
      </c>
      <c r="Q177" s="204">
        <v>95000</v>
      </c>
      <c r="R177" s="204">
        <v>0</v>
      </c>
      <c r="S177" s="204">
        <v>0</v>
      </c>
      <c r="T177" s="186"/>
    </row>
    <row r="178" spans="1:20" ht="15.6">
      <c r="A178" s="210">
        <v>504131</v>
      </c>
      <c r="B178" s="203" t="s">
        <v>723</v>
      </c>
      <c r="C178" s="203" t="s">
        <v>767</v>
      </c>
      <c r="D178" s="203" t="s">
        <v>1789</v>
      </c>
      <c r="E178" s="203" t="s">
        <v>683</v>
      </c>
      <c r="F178" s="203" t="s">
        <v>1790</v>
      </c>
      <c r="G178" s="201">
        <v>6103000</v>
      </c>
      <c r="H178" s="201"/>
      <c r="I178" s="203" t="s">
        <v>1564</v>
      </c>
      <c r="J178" s="203" t="s">
        <v>813</v>
      </c>
      <c r="K178" s="203"/>
      <c r="L178" s="203"/>
      <c r="M178" s="203"/>
      <c r="N178" s="203"/>
      <c r="O178" s="203"/>
      <c r="P178" s="203" t="s">
        <v>1733</v>
      </c>
      <c r="Q178" s="204">
        <v>1000000</v>
      </c>
      <c r="R178" s="204">
        <v>0</v>
      </c>
      <c r="S178" s="204">
        <v>1000000</v>
      </c>
      <c r="T178" s="186"/>
    </row>
    <row r="179" spans="1:20" ht="15.6">
      <c r="A179" s="210">
        <v>504131</v>
      </c>
      <c r="B179" s="203" t="s">
        <v>723</v>
      </c>
      <c r="C179" s="203" t="s">
        <v>767</v>
      </c>
      <c r="D179" s="203" t="s">
        <v>1791</v>
      </c>
      <c r="E179" s="203" t="s">
        <v>1792</v>
      </c>
      <c r="F179" s="203" t="s">
        <v>1793</v>
      </c>
      <c r="G179" s="201">
        <v>4600000000</v>
      </c>
      <c r="H179" s="201"/>
      <c r="I179" s="203" t="s">
        <v>1794</v>
      </c>
      <c r="J179" s="203" t="s">
        <v>813</v>
      </c>
      <c r="K179" s="203"/>
      <c r="L179" s="203"/>
      <c r="M179" s="203"/>
      <c r="N179" s="203"/>
      <c r="O179" s="203"/>
      <c r="P179" s="203" t="s">
        <v>1795</v>
      </c>
      <c r="Q179" s="204">
        <v>500000</v>
      </c>
      <c r="R179" s="204">
        <v>550000</v>
      </c>
      <c r="S179" s="204">
        <v>5750000</v>
      </c>
      <c r="T179" s="186"/>
    </row>
    <row r="180" spans="1:20" ht="15.6">
      <c r="A180" s="210">
        <v>504161</v>
      </c>
      <c r="B180" s="203" t="s">
        <v>723</v>
      </c>
      <c r="C180" s="203" t="s">
        <v>770</v>
      </c>
      <c r="D180" s="203" t="s">
        <v>1796</v>
      </c>
      <c r="E180" s="203" t="s">
        <v>683</v>
      </c>
      <c r="F180" s="203" t="s">
        <v>1797</v>
      </c>
      <c r="G180" s="201">
        <v>6103000</v>
      </c>
      <c r="H180" s="201"/>
      <c r="I180" s="203" t="s">
        <v>1564</v>
      </c>
      <c r="J180" s="203" t="s">
        <v>813</v>
      </c>
      <c r="K180" s="203"/>
      <c r="L180" s="203"/>
      <c r="M180" s="203"/>
      <c r="N180" s="203"/>
      <c r="O180" s="203"/>
      <c r="P180" s="203" t="s">
        <v>1733</v>
      </c>
      <c r="Q180" s="204">
        <v>755234</v>
      </c>
      <c r="R180" s="204"/>
      <c r="S180" s="204"/>
      <c r="T180" s="186"/>
    </row>
    <row r="181" spans="1:20" ht="15.6">
      <c r="A181" s="210">
        <v>504527</v>
      </c>
      <c r="B181" s="203" t="s">
        <v>723</v>
      </c>
      <c r="C181" s="203" t="s">
        <v>1798</v>
      </c>
      <c r="D181" s="203" t="s">
        <v>1799</v>
      </c>
      <c r="E181" s="203" t="s">
        <v>1800</v>
      </c>
      <c r="F181" s="203" t="s">
        <v>1801</v>
      </c>
      <c r="G181" s="201">
        <v>6000000</v>
      </c>
      <c r="H181" s="201"/>
      <c r="I181" s="203" t="s">
        <v>1455</v>
      </c>
      <c r="J181" s="203" t="s">
        <v>813</v>
      </c>
      <c r="K181" s="203"/>
      <c r="L181" s="203"/>
      <c r="M181" s="203"/>
      <c r="N181" s="203"/>
      <c r="O181" s="203"/>
      <c r="P181" s="203" t="s">
        <v>1676</v>
      </c>
      <c r="Q181" s="204">
        <v>40095</v>
      </c>
      <c r="R181" s="204"/>
      <c r="S181" s="204">
        <v>0</v>
      </c>
      <c r="T181" s="186"/>
    </row>
    <row r="182" spans="1:20" ht="15.6">
      <c r="A182" s="210">
        <v>504125</v>
      </c>
      <c r="B182" s="203" t="s">
        <v>723</v>
      </c>
      <c r="C182" s="203" t="s">
        <v>1677</v>
      </c>
      <c r="D182" s="203" t="s">
        <v>1802</v>
      </c>
      <c r="E182" s="203" t="s">
        <v>1803</v>
      </c>
      <c r="F182" s="203" t="s">
        <v>1804</v>
      </c>
      <c r="G182" s="201">
        <v>6000000</v>
      </c>
      <c r="H182" s="201"/>
      <c r="I182" s="203" t="s">
        <v>1455</v>
      </c>
      <c r="J182" s="203" t="s">
        <v>813</v>
      </c>
      <c r="K182" s="203"/>
      <c r="L182" s="203"/>
      <c r="M182" s="203"/>
      <c r="N182" s="203"/>
      <c r="O182" s="203"/>
      <c r="P182" s="203" t="s">
        <v>1733</v>
      </c>
      <c r="Q182" s="204">
        <v>1500000</v>
      </c>
      <c r="R182" s="204">
        <v>0</v>
      </c>
      <c r="S182" s="204">
        <v>0</v>
      </c>
      <c r="T182" s="186"/>
    </row>
    <row r="183" spans="1:20" ht="15.6">
      <c r="A183" s="210">
        <v>504125</v>
      </c>
      <c r="B183" s="203" t="s">
        <v>723</v>
      </c>
      <c r="C183" s="203" t="s">
        <v>1677</v>
      </c>
      <c r="D183" s="203" t="s">
        <v>1805</v>
      </c>
      <c r="E183" s="203" t="s">
        <v>651</v>
      </c>
      <c r="F183" s="203" t="s">
        <v>1806</v>
      </c>
      <c r="G183" s="201">
        <v>8000000</v>
      </c>
      <c r="H183" s="201"/>
      <c r="I183" s="203" t="s">
        <v>779</v>
      </c>
      <c r="J183" s="203" t="s">
        <v>813</v>
      </c>
      <c r="K183" s="203"/>
      <c r="L183" s="203"/>
      <c r="M183" s="203"/>
      <c r="N183" s="203"/>
      <c r="O183" s="203"/>
      <c r="P183" s="203" t="s">
        <v>1676</v>
      </c>
      <c r="Q183" s="204">
        <v>275000</v>
      </c>
      <c r="R183" s="204">
        <v>0</v>
      </c>
      <c r="S183" s="204">
        <v>0</v>
      </c>
      <c r="T183" s="186"/>
    </row>
    <row r="184" spans="1:20" ht="15.6">
      <c r="A184" s="210">
        <v>504125</v>
      </c>
      <c r="B184" s="203" t="s">
        <v>723</v>
      </c>
      <c r="C184" s="203" t="s">
        <v>1677</v>
      </c>
      <c r="D184" s="203" t="s">
        <v>1739</v>
      </c>
      <c r="E184" s="203" t="s">
        <v>1807</v>
      </c>
      <c r="F184" s="203" t="s">
        <v>1808</v>
      </c>
      <c r="G184" s="201">
        <v>4600000000</v>
      </c>
      <c r="H184" s="201"/>
      <c r="I184" s="203" t="s">
        <v>1809</v>
      </c>
      <c r="J184" s="203" t="s">
        <v>813</v>
      </c>
      <c r="K184" s="203"/>
      <c r="L184" s="203"/>
      <c r="M184" s="203"/>
      <c r="N184" s="203"/>
      <c r="O184" s="203"/>
      <c r="P184" s="203" t="s">
        <v>1676</v>
      </c>
      <c r="Q184" s="204">
        <v>1000000</v>
      </c>
      <c r="R184" s="204">
        <v>0</v>
      </c>
      <c r="S184" s="204">
        <v>0</v>
      </c>
      <c r="T184" s="186"/>
    </row>
    <row r="185" spans="1:20" ht="15.6">
      <c r="A185" s="210">
        <v>504713</v>
      </c>
      <c r="B185" s="203" t="s">
        <v>723</v>
      </c>
      <c r="C185" s="203" t="s">
        <v>730</v>
      </c>
      <c r="D185" s="203" t="s">
        <v>1010</v>
      </c>
      <c r="E185" s="203" t="s">
        <v>1810</v>
      </c>
      <c r="F185" s="203" t="s">
        <v>1811</v>
      </c>
      <c r="G185" s="201">
        <v>4600000000</v>
      </c>
      <c r="H185" s="201"/>
      <c r="I185" s="203" t="s">
        <v>1812</v>
      </c>
      <c r="J185" s="203" t="s">
        <v>829</v>
      </c>
      <c r="K185" s="203"/>
      <c r="L185" s="203"/>
      <c r="M185" s="203"/>
      <c r="N185" s="203"/>
      <c r="O185" s="203"/>
      <c r="P185" s="203" t="s">
        <v>738</v>
      </c>
      <c r="Q185" s="204">
        <v>6000000</v>
      </c>
      <c r="R185" s="204">
        <v>6300000</v>
      </c>
      <c r="S185" s="204">
        <v>9900000</v>
      </c>
      <c r="T185" s="186"/>
    </row>
    <row r="186" spans="1:20" ht="15.6">
      <c r="A186" s="210">
        <v>504787</v>
      </c>
      <c r="B186" s="203" t="s">
        <v>723</v>
      </c>
      <c r="C186" s="203" t="s">
        <v>749</v>
      </c>
      <c r="D186" s="203" t="s">
        <v>1739</v>
      </c>
      <c r="E186" s="203" t="s">
        <v>1813</v>
      </c>
      <c r="F186" s="203" t="s">
        <v>1814</v>
      </c>
      <c r="G186" s="201">
        <v>4600000000</v>
      </c>
      <c r="H186" s="201"/>
      <c r="I186" s="203" t="s">
        <v>1815</v>
      </c>
      <c r="J186" s="203" t="s">
        <v>829</v>
      </c>
      <c r="K186" s="203"/>
      <c r="L186" s="203"/>
      <c r="M186" s="203"/>
      <c r="N186" s="203"/>
      <c r="O186" s="203"/>
      <c r="P186" s="203" t="s">
        <v>1733</v>
      </c>
      <c r="Q186" s="204">
        <v>14249855</v>
      </c>
      <c r="R186" s="204">
        <v>16500000</v>
      </c>
      <c r="S186" s="204">
        <v>21394840.5</v>
      </c>
      <c r="T186" s="186"/>
    </row>
    <row r="187" spans="1:20" ht="15.6">
      <c r="A187" s="210">
        <v>504202</v>
      </c>
      <c r="B187" s="203" t="s">
        <v>723</v>
      </c>
      <c r="C187" s="203" t="s">
        <v>749</v>
      </c>
      <c r="D187" s="203" t="s">
        <v>1009</v>
      </c>
      <c r="E187" s="203" t="s">
        <v>1816</v>
      </c>
      <c r="F187" s="203" t="s">
        <v>1817</v>
      </c>
      <c r="G187" s="201">
        <v>4600000000</v>
      </c>
      <c r="H187" s="201"/>
      <c r="I187" s="203" t="s">
        <v>1818</v>
      </c>
      <c r="J187" s="203" t="s">
        <v>829</v>
      </c>
      <c r="K187" s="203"/>
      <c r="L187" s="203"/>
      <c r="M187" s="203"/>
      <c r="N187" s="203"/>
      <c r="O187" s="203"/>
      <c r="P187" s="203" t="s">
        <v>1733</v>
      </c>
      <c r="Q187" s="204">
        <v>11679362.000000002</v>
      </c>
      <c r="R187" s="204">
        <v>16500000</v>
      </c>
      <c r="S187" s="204">
        <v>15630298.200000005</v>
      </c>
      <c r="T187" s="186"/>
    </row>
    <row r="188" spans="1:20" ht="15.6">
      <c r="A188" s="210">
        <v>504202</v>
      </c>
      <c r="B188" s="203" t="s">
        <v>723</v>
      </c>
      <c r="C188" s="203" t="s">
        <v>749</v>
      </c>
      <c r="D188" s="203" t="s">
        <v>1739</v>
      </c>
      <c r="E188" s="203" t="s">
        <v>1819</v>
      </c>
      <c r="F188" s="203" t="s">
        <v>1820</v>
      </c>
      <c r="G188" s="201">
        <v>4600000000</v>
      </c>
      <c r="H188" s="201"/>
      <c r="I188" s="203" t="s">
        <v>1821</v>
      </c>
      <c r="J188" s="203" t="s">
        <v>829</v>
      </c>
      <c r="K188" s="203"/>
      <c r="L188" s="203"/>
      <c r="M188" s="203"/>
      <c r="N188" s="203"/>
      <c r="O188" s="203"/>
      <c r="P188" s="203" t="s">
        <v>702</v>
      </c>
      <c r="Q188" s="204">
        <v>12949636.999999998</v>
      </c>
      <c r="R188" s="204">
        <v>13597118.849999998</v>
      </c>
      <c r="S188" s="204">
        <v>14244600.699999999</v>
      </c>
      <c r="T188" s="186"/>
    </row>
    <row r="189" spans="1:20" ht="15.6">
      <c r="A189" s="210">
        <v>504202</v>
      </c>
      <c r="B189" s="203" t="s">
        <v>723</v>
      </c>
      <c r="C189" s="203" t="s">
        <v>749</v>
      </c>
      <c r="D189" s="203" t="s">
        <v>1739</v>
      </c>
      <c r="E189" s="203" t="s">
        <v>1822</v>
      </c>
      <c r="F189" s="203" t="s">
        <v>1823</v>
      </c>
      <c r="G189" s="201">
        <v>4600000000</v>
      </c>
      <c r="H189" s="201"/>
      <c r="I189" s="203" t="s">
        <v>1824</v>
      </c>
      <c r="J189" s="203" t="s">
        <v>829</v>
      </c>
      <c r="K189" s="203"/>
      <c r="L189" s="203"/>
      <c r="M189" s="203"/>
      <c r="N189" s="203"/>
      <c r="O189" s="203"/>
      <c r="P189" s="203" t="s">
        <v>725</v>
      </c>
      <c r="Q189" s="204">
        <v>10667182</v>
      </c>
      <c r="R189" s="204">
        <v>10400541.1</v>
      </c>
      <c r="S189" s="204">
        <v>10814558.300000001</v>
      </c>
      <c r="T189" s="186"/>
    </row>
    <row r="190" spans="1:20" ht="15.6">
      <c r="A190" s="210">
        <v>504787</v>
      </c>
      <c r="B190" s="203" t="s">
        <v>723</v>
      </c>
      <c r="C190" s="203" t="s">
        <v>749</v>
      </c>
      <c r="D190" s="203" t="s">
        <v>354</v>
      </c>
      <c r="E190" s="203" t="s">
        <v>761</v>
      </c>
      <c r="F190" s="203" t="s">
        <v>1825</v>
      </c>
      <c r="G190" s="201">
        <v>4600000000</v>
      </c>
      <c r="H190" s="201"/>
      <c r="I190" s="203" t="s">
        <v>1826</v>
      </c>
      <c r="J190" s="203" t="s">
        <v>829</v>
      </c>
      <c r="K190" s="203"/>
      <c r="L190" s="203"/>
      <c r="M190" s="203"/>
      <c r="N190" s="203"/>
      <c r="O190" s="203"/>
      <c r="P190" s="203" t="s">
        <v>1733</v>
      </c>
      <c r="Q190" s="204">
        <v>9799999.9999999963</v>
      </c>
      <c r="R190" s="204">
        <v>11000000</v>
      </c>
      <c r="S190" s="204">
        <v>10779999.999999996</v>
      </c>
      <c r="T190" s="186"/>
    </row>
    <row r="191" spans="1:20" ht="15.6">
      <c r="A191" s="210">
        <v>504787</v>
      </c>
      <c r="B191" s="203" t="s">
        <v>723</v>
      </c>
      <c r="C191" s="203" t="s">
        <v>731</v>
      </c>
      <c r="D191" s="221" t="s">
        <v>1008</v>
      </c>
      <c r="E191" s="203" t="s">
        <v>1827</v>
      </c>
      <c r="F191" s="203" t="s">
        <v>1828</v>
      </c>
      <c r="G191" s="201">
        <v>4600000000</v>
      </c>
      <c r="H191" s="201"/>
      <c r="I191" s="203" t="s">
        <v>1829</v>
      </c>
      <c r="J191" s="203" t="s">
        <v>829</v>
      </c>
      <c r="K191" s="203"/>
      <c r="L191" s="203"/>
      <c r="M191" s="203"/>
      <c r="N191" s="203"/>
      <c r="O191" s="203"/>
      <c r="P191" s="203" t="s">
        <v>1830</v>
      </c>
      <c r="Q191" s="204">
        <v>14393109.000000009</v>
      </c>
      <c r="R191" s="204">
        <v>15112764.45000001</v>
      </c>
      <c r="S191" s="204">
        <v>19729920</v>
      </c>
      <c r="T191" s="186"/>
    </row>
    <row r="192" spans="1:20" ht="15.6">
      <c r="A192" s="210">
        <v>504787</v>
      </c>
      <c r="B192" s="203" t="s">
        <v>723</v>
      </c>
      <c r="C192" s="203" t="s">
        <v>731</v>
      </c>
      <c r="D192" s="203" t="s">
        <v>1739</v>
      </c>
      <c r="E192" s="203" t="s">
        <v>1831</v>
      </c>
      <c r="F192" s="203"/>
      <c r="G192" s="201">
        <v>4600000000</v>
      </c>
      <c r="H192" s="201"/>
      <c r="I192" s="203" t="s">
        <v>1832</v>
      </c>
      <c r="J192" s="203" t="s">
        <v>829</v>
      </c>
      <c r="K192" s="203"/>
      <c r="L192" s="203"/>
      <c r="M192" s="203"/>
      <c r="N192" s="203"/>
      <c r="O192" s="203"/>
      <c r="P192" s="203" t="s">
        <v>1727</v>
      </c>
      <c r="Q192" s="204">
        <v>8000000</v>
      </c>
      <c r="R192" s="204">
        <v>9281070</v>
      </c>
      <c r="S192" s="204">
        <v>11762500</v>
      </c>
      <c r="T192" s="186"/>
    </row>
    <row r="193" spans="1:20" ht="15.6">
      <c r="A193" s="210">
        <v>504787</v>
      </c>
      <c r="B193" s="203" t="s">
        <v>723</v>
      </c>
      <c r="C193" s="203" t="s">
        <v>731</v>
      </c>
      <c r="D193" s="203" t="s">
        <v>1739</v>
      </c>
      <c r="E193" s="203" t="s">
        <v>1833</v>
      </c>
      <c r="F193" s="203"/>
      <c r="G193" s="201">
        <v>4600000000</v>
      </c>
      <c r="H193" s="201"/>
      <c r="I193" s="203" t="s">
        <v>1834</v>
      </c>
      <c r="J193" s="203" t="s">
        <v>1034</v>
      </c>
      <c r="K193" s="203"/>
      <c r="L193" s="203"/>
      <c r="M193" s="203"/>
      <c r="N193" s="203"/>
      <c r="O193" s="203"/>
      <c r="P193" s="203" t="s">
        <v>1727</v>
      </c>
      <c r="Q193" s="204">
        <v>0</v>
      </c>
      <c r="R193" s="204">
        <v>5000000</v>
      </c>
      <c r="S193" s="204">
        <v>36628000</v>
      </c>
      <c r="T193" s="186"/>
    </row>
    <row r="194" spans="1:20" ht="15.6">
      <c r="A194" s="210">
        <v>504202</v>
      </c>
      <c r="B194" s="203" t="s">
        <v>723</v>
      </c>
      <c r="C194" s="203" t="s">
        <v>749</v>
      </c>
      <c r="D194" s="203" t="s">
        <v>1835</v>
      </c>
      <c r="E194" s="203" t="s">
        <v>1836</v>
      </c>
      <c r="F194" s="203"/>
      <c r="G194" s="201">
        <v>4121012000</v>
      </c>
      <c r="H194" s="201"/>
      <c r="I194" s="203" t="s">
        <v>1837</v>
      </c>
      <c r="J194" s="203" t="s">
        <v>1034</v>
      </c>
      <c r="K194" s="203"/>
      <c r="L194" s="203"/>
      <c r="M194" s="203"/>
      <c r="N194" s="203"/>
      <c r="O194" s="203"/>
      <c r="P194" s="203" t="s">
        <v>1838</v>
      </c>
      <c r="Q194" s="204">
        <v>9782000</v>
      </c>
      <c r="R194" s="204">
        <v>20000000</v>
      </c>
      <c r="S194" s="204">
        <v>19262000</v>
      </c>
      <c r="T194" s="186"/>
    </row>
    <row r="195" spans="1:20" ht="15.6">
      <c r="A195" s="210">
        <v>504202</v>
      </c>
      <c r="B195" s="203" t="s">
        <v>723</v>
      </c>
      <c r="C195" s="203" t="s">
        <v>749</v>
      </c>
      <c r="D195" s="203" t="s">
        <v>1739</v>
      </c>
      <c r="E195" s="203" t="s">
        <v>1839</v>
      </c>
      <c r="F195" s="203" t="s">
        <v>1820</v>
      </c>
      <c r="G195" s="201">
        <v>4600000000</v>
      </c>
      <c r="H195" s="201"/>
      <c r="I195" s="203" t="s">
        <v>1840</v>
      </c>
      <c r="J195" s="203" t="s">
        <v>829</v>
      </c>
      <c r="K195" s="203"/>
      <c r="L195" s="203"/>
      <c r="M195" s="203"/>
      <c r="N195" s="203"/>
      <c r="O195" s="203"/>
      <c r="P195" s="203" t="s">
        <v>702</v>
      </c>
      <c r="Q195" s="204">
        <v>10857486.000000002</v>
      </c>
      <c r="R195" s="204">
        <v>11400360.300000003</v>
      </c>
      <c r="S195" s="204">
        <v>12383234.600000001</v>
      </c>
      <c r="T195" s="186"/>
    </row>
    <row r="196" spans="1:20" ht="15.6">
      <c r="A196" s="210">
        <v>504787</v>
      </c>
      <c r="B196" s="203" t="s">
        <v>723</v>
      </c>
      <c r="C196" s="203" t="s">
        <v>731</v>
      </c>
      <c r="D196" s="203" t="s">
        <v>1739</v>
      </c>
      <c r="E196" s="203" t="s">
        <v>1841</v>
      </c>
      <c r="F196" s="203"/>
      <c r="G196" s="201">
        <v>4600000000</v>
      </c>
      <c r="H196" s="201"/>
      <c r="I196" s="203" t="s">
        <v>1842</v>
      </c>
      <c r="J196" s="203" t="s">
        <v>1034</v>
      </c>
      <c r="K196" s="203"/>
      <c r="L196" s="203"/>
      <c r="M196" s="203"/>
      <c r="N196" s="203"/>
      <c r="O196" s="203"/>
      <c r="P196" s="203" t="s">
        <v>1838</v>
      </c>
      <c r="Q196" s="204">
        <v>3218000</v>
      </c>
      <c r="R196" s="204">
        <v>35000000</v>
      </c>
      <c r="S196" s="204">
        <v>0</v>
      </c>
      <c r="T196" s="186"/>
    </row>
    <row r="197" spans="1:20" ht="15.6">
      <c r="A197" s="210">
        <v>504202</v>
      </c>
      <c r="B197" s="203" t="s">
        <v>723</v>
      </c>
      <c r="C197" s="203" t="s">
        <v>749</v>
      </c>
      <c r="D197" s="203" t="s">
        <v>1739</v>
      </c>
      <c r="E197" s="203" t="s">
        <v>1843</v>
      </c>
      <c r="F197" s="203" t="s">
        <v>1844</v>
      </c>
      <c r="G197" s="201">
        <v>4600000000</v>
      </c>
      <c r="H197" s="201"/>
      <c r="I197" s="203" t="s">
        <v>1845</v>
      </c>
      <c r="J197" s="203" t="s">
        <v>829</v>
      </c>
      <c r="K197" s="203"/>
      <c r="L197" s="203"/>
      <c r="M197" s="203"/>
      <c r="N197" s="203"/>
      <c r="O197" s="203"/>
      <c r="P197" s="203" t="s">
        <v>1846</v>
      </c>
      <c r="Q197" s="204">
        <v>4000000</v>
      </c>
      <c r="R197" s="204">
        <v>5000000</v>
      </c>
      <c r="S197" s="204">
        <v>7000000</v>
      </c>
      <c r="T197" s="186"/>
    </row>
    <row r="198" spans="1:20" ht="15.6">
      <c r="A198" s="203">
        <v>404513</v>
      </c>
      <c r="B198" s="203" t="s">
        <v>333</v>
      </c>
      <c r="C198" s="203" t="s">
        <v>788</v>
      </c>
      <c r="D198" s="203" t="s">
        <v>1039</v>
      </c>
      <c r="E198" s="203" t="s">
        <v>1847</v>
      </c>
      <c r="F198" s="203" t="s">
        <v>1848</v>
      </c>
      <c r="G198" s="222" t="s">
        <v>1040</v>
      </c>
      <c r="H198" s="222"/>
      <c r="I198" s="222" t="s">
        <v>1849</v>
      </c>
      <c r="J198" s="222" t="s">
        <v>1850</v>
      </c>
      <c r="K198" s="203"/>
      <c r="L198" s="203"/>
      <c r="M198" s="203"/>
      <c r="N198" s="203"/>
      <c r="O198" s="203"/>
      <c r="P198" s="203"/>
      <c r="Q198" s="204">
        <v>3500000</v>
      </c>
      <c r="R198" s="204">
        <v>3500000</v>
      </c>
      <c r="S198" s="204">
        <v>3500000</v>
      </c>
      <c r="T198" s="186"/>
    </row>
    <row r="199" spans="1:20" ht="15.6">
      <c r="A199" s="210">
        <v>604560</v>
      </c>
      <c r="B199" s="203" t="s">
        <v>1610</v>
      </c>
      <c r="C199" s="203" t="s">
        <v>1646</v>
      </c>
      <c r="D199" s="203" t="s">
        <v>1647</v>
      </c>
      <c r="E199" s="203" t="s">
        <v>1648</v>
      </c>
      <c r="F199" s="203" t="s">
        <v>1649</v>
      </c>
      <c r="G199" s="201">
        <v>4600000000</v>
      </c>
      <c r="H199" s="201"/>
      <c r="I199" s="203" t="s">
        <v>1650</v>
      </c>
      <c r="J199" s="203" t="s">
        <v>1651</v>
      </c>
      <c r="K199" s="203"/>
      <c r="L199" s="203"/>
      <c r="M199" s="203"/>
      <c r="N199" s="203"/>
      <c r="O199" s="203"/>
      <c r="P199" s="203" t="s">
        <v>702</v>
      </c>
      <c r="Q199" s="204">
        <v>58500000</v>
      </c>
      <c r="R199" s="204"/>
      <c r="S199" s="204"/>
      <c r="T199" s="186"/>
    </row>
    <row r="200" spans="1:20" ht="15.6">
      <c r="A200" s="210">
        <v>504126</v>
      </c>
      <c r="B200" s="203" t="s">
        <v>723</v>
      </c>
      <c r="C200" s="203" t="s">
        <v>1851</v>
      </c>
      <c r="D200" s="203" t="s">
        <v>1739</v>
      </c>
      <c r="E200" s="203" t="s">
        <v>1852</v>
      </c>
      <c r="F200" s="203"/>
      <c r="G200" s="201">
        <v>4600000000</v>
      </c>
      <c r="H200" s="201"/>
      <c r="I200" s="203" t="s">
        <v>1853</v>
      </c>
      <c r="J200" s="203" t="s">
        <v>813</v>
      </c>
      <c r="K200" s="203"/>
      <c r="L200" s="203"/>
      <c r="M200" s="203"/>
      <c r="N200" s="203"/>
      <c r="O200" s="203"/>
      <c r="P200" s="203" t="s">
        <v>1676</v>
      </c>
      <c r="Q200" s="204">
        <v>850000</v>
      </c>
      <c r="R200" s="204">
        <v>1000000</v>
      </c>
      <c r="S200" s="204">
        <v>1000000</v>
      </c>
      <c r="T200" s="186"/>
    </row>
    <row r="201" spans="1:20" ht="15.6">
      <c r="A201" s="210">
        <v>504131</v>
      </c>
      <c r="B201" s="203" t="s">
        <v>723</v>
      </c>
      <c r="C201" s="203" t="s">
        <v>767</v>
      </c>
      <c r="D201" s="203" t="s">
        <v>1739</v>
      </c>
      <c r="E201" s="203" t="s">
        <v>1854</v>
      </c>
      <c r="F201" s="203"/>
      <c r="G201" s="201">
        <v>500000</v>
      </c>
      <c r="H201" s="201"/>
      <c r="I201" s="203" t="s">
        <v>1855</v>
      </c>
      <c r="J201" s="203" t="s">
        <v>813</v>
      </c>
      <c r="K201" s="203"/>
      <c r="L201" s="203"/>
      <c r="M201" s="203"/>
      <c r="N201" s="203"/>
      <c r="O201" s="203"/>
      <c r="P201" s="203" t="s">
        <v>1676</v>
      </c>
      <c r="Q201" s="204">
        <v>850000</v>
      </c>
      <c r="R201" s="204">
        <v>1000000</v>
      </c>
      <c r="S201" s="204">
        <v>500000</v>
      </c>
      <c r="T201" s="186"/>
    </row>
    <row r="202" spans="1:20" ht="15.6">
      <c r="A202" s="210">
        <v>504125</v>
      </c>
      <c r="B202" s="203" t="s">
        <v>723</v>
      </c>
      <c r="C202" s="203" t="s">
        <v>1851</v>
      </c>
      <c r="D202" s="203" t="s">
        <v>1739</v>
      </c>
      <c r="E202" s="203" t="s">
        <v>1856</v>
      </c>
      <c r="F202" s="203"/>
      <c r="G202" s="201">
        <v>500000</v>
      </c>
      <c r="H202" s="201"/>
      <c r="I202" s="203" t="s">
        <v>1855</v>
      </c>
      <c r="J202" s="203" t="s">
        <v>813</v>
      </c>
      <c r="K202" s="203"/>
      <c r="L202" s="203"/>
      <c r="M202" s="203"/>
      <c r="N202" s="203"/>
      <c r="O202" s="203"/>
      <c r="P202" s="203" t="s">
        <v>1676</v>
      </c>
      <c r="Q202" s="204">
        <v>850000</v>
      </c>
      <c r="R202" s="204">
        <v>1000000</v>
      </c>
      <c r="S202" s="204">
        <v>1000000</v>
      </c>
      <c r="T202" s="186"/>
    </row>
    <row r="203" spans="1:20" ht="15.6">
      <c r="A203" s="210"/>
      <c r="B203" s="203"/>
      <c r="C203" s="203"/>
      <c r="D203" s="203"/>
      <c r="E203" s="203"/>
      <c r="F203" s="203"/>
      <c r="G203" s="201"/>
      <c r="H203" s="201"/>
      <c r="I203" s="203"/>
      <c r="J203" s="203"/>
      <c r="K203" s="203"/>
      <c r="L203" s="203"/>
      <c r="M203" s="203"/>
      <c r="N203" s="203"/>
      <c r="O203" s="203"/>
      <c r="P203" s="203"/>
      <c r="Q203" s="204"/>
      <c r="R203" s="204"/>
      <c r="S203" s="204"/>
    </row>
    <row r="204" spans="1:20" ht="15.6">
      <c r="A204" s="210"/>
      <c r="B204" s="203"/>
      <c r="C204" s="203"/>
      <c r="D204" s="203"/>
      <c r="E204" s="203"/>
      <c r="F204" s="203"/>
      <c r="G204" s="201"/>
      <c r="H204" s="201"/>
      <c r="I204" s="203"/>
      <c r="J204" s="203"/>
      <c r="K204" s="203"/>
      <c r="L204" s="203"/>
      <c r="M204" s="203"/>
      <c r="N204" s="203"/>
      <c r="O204" s="203"/>
      <c r="P204" s="203"/>
      <c r="Q204" s="223">
        <f>SUM(Q2:Q203)</f>
        <v>576301626.95000005</v>
      </c>
      <c r="R204" s="223">
        <f>SUM(R2:R203)</f>
        <v>471702461.68000007</v>
      </c>
      <c r="S204" s="223">
        <f>SUM(S2:S203)</f>
        <v>445822964.30000001</v>
      </c>
    </row>
  </sheetData>
  <protectedRanges>
    <protectedRange sqref="A11" name="Range4_6"/>
    <protectedRange sqref="D11" name="Range4_1_6"/>
    <protectedRange sqref="E11" name="Range4_2_1"/>
    <protectedRange sqref="I11" name="Range4_3_1"/>
    <protectedRange sqref="G11:H12" name="Range4_4_1"/>
    <protectedRange sqref="K17:K29 F17:F29" name="Range4_5_1"/>
    <protectedRange sqref="A17:A29" name="Range4_7_1"/>
    <protectedRange sqref="C17:C29" name="Range4_9_1"/>
    <protectedRange sqref="D17:D29" name="Range4_11_1"/>
    <protectedRange sqref="E17:E29" name="Range4_12_1"/>
    <protectedRange sqref="G17:H17 G30:H30 G19:H19 G23:H23 G25:H25 G27:H27" name="Range4_14_1"/>
    <protectedRange sqref="A30:A31" name="Range4_1_1_1"/>
    <protectedRange sqref="C30:C31" name="Range4_1_2_1"/>
    <protectedRange sqref="D30:D31" name="Range4_1_3_1"/>
    <protectedRange sqref="E30:E31" name="Range4_1_4_1"/>
    <protectedRange sqref="Q30:S31" name="Range4_1_5_1"/>
  </protectedRanges>
  <autoFilter ref="A1:T202"/>
  <pageMargins left="0.7" right="0.7" top="0.75" bottom="0.75" header="0.3" footer="0.3"/>
  <pageSetup paperSize="9" scale="28"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73"/>
  <sheetViews>
    <sheetView view="pageBreakPreview" zoomScale="20" zoomScaleNormal="90" zoomScaleSheetLayoutView="20" workbookViewId="0">
      <selection activeCell="J7" sqref="J7"/>
    </sheetView>
  </sheetViews>
  <sheetFormatPr defaultColWidth="9.109375" defaultRowHeight="231" customHeight="1"/>
  <cols>
    <col min="1" max="1" width="11" style="166" customWidth="1"/>
    <col min="2" max="2" width="13.5546875" style="166" customWidth="1"/>
    <col min="3" max="3" width="34.21875" style="166" customWidth="1"/>
    <col min="4" max="4" width="20" style="166" customWidth="1"/>
    <col min="5" max="5" width="38.88671875" style="166" customWidth="1"/>
    <col min="6" max="6" width="31.21875" style="166" customWidth="1"/>
    <col min="7" max="7" width="23" style="166" customWidth="1"/>
    <col min="8" max="8" width="32.21875" style="166" customWidth="1"/>
    <col min="9" max="9" width="31.88671875" style="166" customWidth="1"/>
    <col min="10" max="10" width="64.21875" style="291" customWidth="1"/>
    <col min="11" max="11" width="71.44140625" style="166" customWidth="1"/>
    <col min="12" max="12" width="69.77734375" style="166" customWidth="1"/>
    <col min="13" max="13" width="101.6640625" style="166" customWidth="1"/>
    <col min="14" max="14" width="74.6640625" style="166" customWidth="1"/>
    <col min="15" max="15" width="64.109375" style="166" hidden="1" customWidth="1"/>
    <col min="16" max="16" width="60.44140625" style="166" hidden="1" customWidth="1"/>
    <col min="17" max="17" width="88.6640625" style="166" hidden="1" customWidth="1"/>
    <col min="18" max="19" width="255.77734375" style="166" hidden="1" customWidth="1"/>
    <col min="20" max="20" width="88.44140625" style="166" hidden="1" customWidth="1"/>
    <col min="21" max="21" width="255.77734375" style="166" hidden="1" customWidth="1"/>
    <col min="22" max="22" width="121.33203125" style="166" hidden="1" customWidth="1"/>
    <col min="23" max="23" width="122.6640625" style="166" customWidth="1"/>
    <col min="24" max="24" width="143" style="166" hidden="1" customWidth="1"/>
    <col min="25" max="25" width="141.33203125" style="166" hidden="1" customWidth="1"/>
    <col min="26" max="26" width="101.88671875" style="166" customWidth="1"/>
    <col min="27" max="27" width="71.77734375" style="166" customWidth="1"/>
    <col min="28" max="16384" width="9.109375" style="166"/>
  </cols>
  <sheetData>
    <row r="1" spans="1:27" ht="31.5" customHeight="1">
      <c r="A1" s="328" t="s">
        <v>1145</v>
      </c>
      <c r="B1" s="328"/>
      <c r="C1" s="328"/>
      <c r="D1" s="328"/>
      <c r="E1" s="328"/>
      <c r="F1" s="328"/>
      <c r="G1" s="328"/>
      <c r="H1" s="328"/>
      <c r="I1" s="328"/>
      <c r="J1" s="328"/>
      <c r="K1" s="328"/>
      <c r="L1" s="328"/>
      <c r="M1" s="328"/>
      <c r="N1" s="165"/>
    </row>
    <row r="2" spans="1:27" ht="36" customHeight="1">
      <c r="A2" s="328" t="s">
        <v>3233</v>
      </c>
      <c r="B2" s="328"/>
      <c r="C2" s="328"/>
      <c r="D2" s="328"/>
      <c r="E2" s="328"/>
      <c r="F2" s="328"/>
      <c r="G2" s="328"/>
      <c r="H2" s="328"/>
      <c r="I2" s="328"/>
      <c r="J2" s="328"/>
      <c r="K2" s="165"/>
      <c r="L2" s="165"/>
      <c r="M2" s="165"/>
      <c r="N2" s="165"/>
    </row>
    <row r="3" spans="1:27" ht="25.5" customHeight="1">
      <c r="A3" s="328"/>
      <c r="B3" s="328"/>
      <c r="C3" s="280"/>
      <c r="J3" s="166"/>
    </row>
    <row r="4" spans="1:27" ht="57" customHeight="1">
      <c r="A4" s="329" t="s">
        <v>0</v>
      </c>
      <c r="B4" s="329" t="s">
        <v>1</v>
      </c>
      <c r="C4" s="329" t="s">
        <v>67</v>
      </c>
      <c r="D4" s="329" t="s">
        <v>2</v>
      </c>
      <c r="E4" s="329" t="s">
        <v>3234</v>
      </c>
      <c r="F4" s="329" t="s">
        <v>3</v>
      </c>
      <c r="G4" s="329" t="s">
        <v>4</v>
      </c>
      <c r="H4" s="329" t="s">
        <v>5</v>
      </c>
      <c r="I4" s="329" t="s">
        <v>6</v>
      </c>
      <c r="J4" s="329" t="s">
        <v>7</v>
      </c>
      <c r="K4" s="329" t="s">
        <v>8</v>
      </c>
      <c r="L4" s="331" t="s">
        <v>1150</v>
      </c>
      <c r="M4" s="329" t="s">
        <v>9</v>
      </c>
      <c r="N4" s="329" t="s">
        <v>1149</v>
      </c>
      <c r="O4" s="362" t="s">
        <v>10</v>
      </c>
      <c r="P4" s="363"/>
      <c r="Q4" s="363"/>
      <c r="R4" s="363"/>
      <c r="S4" s="363"/>
      <c r="T4" s="363"/>
      <c r="U4" s="363"/>
      <c r="V4" s="363"/>
      <c r="W4" s="363"/>
      <c r="X4" s="363"/>
      <c r="Y4" s="363"/>
      <c r="Z4" s="363"/>
      <c r="AA4" s="364"/>
    </row>
    <row r="5" spans="1:27" ht="61.5" customHeight="1">
      <c r="A5" s="329"/>
      <c r="B5" s="329"/>
      <c r="C5" s="329"/>
      <c r="D5" s="329"/>
      <c r="E5" s="329"/>
      <c r="F5" s="329"/>
      <c r="G5" s="329"/>
      <c r="H5" s="329"/>
      <c r="I5" s="329"/>
      <c r="J5" s="329"/>
      <c r="K5" s="329"/>
      <c r="L5" s="332"/>
      <c r="M5" s="329"/>
      <c r="N5" s="329"/>
      <c r="O5" s="362" t="s">
        <v>11</v>
      </c>
      <c r="P5" s="363"/>
      <c r="Q5" s="363"/>
      <c r="R5" s="363"/>
      <c r="S5" s="363"/>
      <c r="T5" s="363"/>
      <c r="U5" s="363"/>
      <c r="V5" s="363"/>
      <c r="W5" s="363"/>
      <c r="X5" s="363"/>
      <c r="Y5" s="363"/>
      <c r="Z5" s="363"/>
      <c r="AA5" s="364"/>
    </row>
    <row r="6" spans="1:27" ht="167.25" customHeight="1">
      <c r="A6" s="329"/>
      <c r="B6" s="329"/>
      <c r="C6" s="329"/>
      <c r="D6" s="329"/>
      <c r="E6" s="329"/>
      <c r="F6" s="329"/>
      <c r="G6" s="329"/>
      <c r="H6" s="329"/>
      <c r="I6" s="329"/>
      <c r="J6" s="329"/>
      <c r="K6" s="329"/>
      <c r="L6" s="333"/>
      <c r="M6" s="329"/>
      <c r="N6" s="329"/>
      <c r="O6" s="281" t="s">
        <v>12</v>
      </c>
      <c r="P6" s="281" t="s">
        <v>13</v>
      </c>
      <c r="Q6" s="282" t="s">
        <v>14</v>
      </c>
      <c r="R6" s="281" t="s">
        <v>15</v>
      </c>
      <c r="S6" s="281" t="s">
        <v>16</v>
      </c>
      <c r="T6" s="283" t="s">
        <v>17</v>
      </c>
      <c r="U6" s="281" t="s">
        <v>18</v>
      </c>
      <c r="V6" s="281" t="s">
        <v>19</v>
      </c>
      <c r="W6" s="283" t="s">
        <v>20</v>
      </c>
      <c r="X6" s="281" t="s">
        <v>21</v>
      </c>
      <c r="Y6" s="281" t="s">
        <v>22</v>
      </c>
      <c r="Z6" s="283" t="s">
        <v>3235</v>
      </c>
      <c r="AA6" s="49" t="s">
        <v>1048</v>
      </c>
    </row>
    <row r="7" spans="1:27" s="284" customFormat="1" ht="409.2" customHeight="1">
      <c r="A7" s="435" t="s">
        <v>218</v>
      </c>
      <c r="B7" s="435" t="s">
        <v>219</v>
      </c>
      <c r="C7" s="436" t="s">
        <v>68</v>
      </c>
      <c r="D7" s="435" t="s">
        <v>3236</v>
      </c>
      <c r="E7" s="435" t="s">
        <v>3237</v>
      </c>
      <c r="F7" s="435" t="s">
        <v>330</v>
      </c>
      <c r="G7" s="435" t="s">
        <v>3238</v>
      </c>
      <c r="H7" s="435" t="s">
        <v>3239</v>
      </c>
      <c r="I7" s="435" t="s">
        <v>289</v>
      </c>
      <c r="J7" s="437" t="s">
        <v>3689</v>
      </c>
      <c r="K7" s="437" t="s">
        <v>3240</v>
      </c>
      <c r="L7" s="438" t="s">
        <v>3241</v>
      </c>
      <c r="M7" s="438" t="s">
        <v>3242</v>
      </c>
      <c r="N7" s="438" t="s">
        <v>3243</v>
      </c>
      <c r="O7" s="435" t="s">
        <v>3244</v>
      </c>
      <c r="P7" s="435" t="s">
        <v>3245</v>
      </c>
      <c r="Q7" s="435" t="s">
        <v>3246</v>
      </c>
      <c r="R7" s="435" t="s">
        <v>3247</v>
      </c>
      <c r="S7" s="435" t="s">
        <v>3248</v>
      </c>
      <c r="T7" s="435" t="s">
        <v>3249</v>
      </c>
      <c r="U7" s="435" t="s">
        <v>3250</v>
      </c>
      <c r="V7" s="435" t="s">
        <v>3251</v>
      </c>
      <c r="W7" s="435" t="s">
        <v>3252</v>
      </c>
      <c r="X7" s="435" t="s">
        <v>3253</v>
      </c>
      <c r="Y7" s="435" t="s">
        <v>3254</v>
      </c>
      <c r="Z7" s="435" t="s">
        <v>3255</v>
      </c>
      <c r="AA7" s="439" t="s">
        <v>3256</v>
      </c>
    </row>
    <row r="8" spans="1:27" s="285" customFormat="1" ht="409.2" customHeight="1">
      <c r="A8" s="440" t="s">
        <v>218</v>
      </c>
      <c r="B8" s="440" t="s">
        <v>219</v>
      </c>
      <c r="C8" s="441" t="s">
        <v>68</v>
      </c>
      <c r="D8" s="440" t="s">
        <v>3257</v>
      </c>
      <c r="E8" s="440" t="s">
        <v>3237</v>
      </c>
      <c r="F8" s="440" t="s">
        <v>330</v>
      </c>
      <c r="G8" s="440" t="s">
        <v>3258</v>
      </c>
      <c r="H8" s="440" t="s">
        <v>3259</v>
      </c>
      <c r="I8" s="440" t="s">
        <v>289</v>
      </c>
      <c r="J8" s="440" t="s">
        <v>3260</v>
      </c>
      <c r="K8" s="440" t="s">
        <v>3261</v>
      </c>
      <c r="L8" s="440" t="s">
        <v>3262</v>
      </c>
      <c r="M8" s="440" t="s">
        <v>3263</v>
      </c>
      <c r="N8" s="440" t="s">
        <v>3264</v>
      </c>
      <c r="O8" s="440" t="s">
        <v>289</v>
      </c>
      <c r="P8" s="440" t="s">
        <v>289</v>
      </c>
      <c r="Q8" s="440" t="s">
        <v>289</v>
      </c>
      <c r="R8" s="440" t="s">
        <v>289</v>
      </c>
      <c r="S8" s="440" t="s">
        <v>289</v>
      </c>
      <c r="T8" s="440" t="s">
        <v>289</v>
      </c>
      <c r="U8" s="440" t="s">
        <v>289</v>
      </c>
      <c r="V8" s="440" t="s">
        <v>289</v>
      </c>
      <c r="W8" s="440" t="s">
        <v>289</v>
      </c>
      <c r="X8" s="440" t="s">
        <v>289</v>
      </c>
      <c r="Y8" s="440" t="s">
        <v>289</v>
      </c>
      <c r="Z8" s="440" t="s">
        <v>3263</v>
      </c>
      <c r="AA8" s="440" t="s">
        <v>3265</v>
      </c>
    </row>
    <row r="9" spans="1:27" s="286" customFormat="1" ht="357.6" customHeight="1">
      <c r="A9" s="440" t="s">
        <v>73</v>
      </c>
      <c r="B9" s="440" t="s">
        <v>74</v>
      </c>
      <c r="C9" s="440" t="s">
        <v>69</v>
      </c>
      <c r="D9" s="435" t="s">
        <v>3266</v>
      </c>
      <c r="E9" s="440" t="s">
        <v>1883</v>
      </c>
      <c r="F9" s="440" t="s">
        <v>353</v>
      </c>
      <c r="G9" s="440" t="s">
        <v>220</v>
      </c>
      <c r="H9" s="440" t="s">
        <v>3267</v>
      </c>
      <c r="I9" s="440" t="s">
        <v>3268</v>
      </c>
      <c r="J9" s="440" t="s">
        <v>3269</v>
      </c>
      <c r="K9" s="440" t="s">
        <v>3270</v>
      </c>
      <c r="L9" s="440" t="s">
        <v>3271</v>
      </c>
      <c r="M9" s="440" t="s">
        <v>3272</v>
      </c>
      <c r="N9" s="440" t="s">
        <v>3273</v>
      </c>
      <c r="O9" s="440" t="s">
        <v>3274</v>
      </c>
      <c r="P9" s="440" t="s">
        <v>3275</v>
      </c>
      <c r="Q9" s="440" t="s">
        <v>3276</v>
      </c>
      <c r="R9" s="440" t="s">
        <v>3277</v>
      </c>
      <c r="S9" s="440" t="s">
        <v>3278</v>
      </c>
      <c r="T9" s="440" t="s">
        <v>3279</v>
      </c>
      <c r="U9" s="440" t="s">
        <v>3280</v>
      </c>
      <c r="V9" s="440" t="s">
        <v>3281</v>
      </c>
      <c r="W9" s="440" t="s">
        <v>3282</v>
      </c>
      <c r="X9" s="440" t="s">
        <v>3283</v>
      </c>
      <c r="Y9" s="440" t="s">
        <v>3284</v>
      </c>
      <c r="Z9" s="440" t="s">
        <v>3272</v>
      </c>
      <c r="AA9" s="440" t="s">
        <v>289</v>
      </c>
    </row>
    <row r="10" spans="1:27" s="287" customFormat="1" ht="274.2" customHeight="1">
      <c r="A10" s="435" t="s">
        <v>73</v>
      </c>
      <c r="B10" s="435" t="s">
        <v>74</v>
      </c>
      <c r="C10" s="435" t="s">
        <v>69</v>
      </c>
      <c r="D10" s="435" t="s">
        <v>3285</v>
      </c>
      <c r="E10" s="435" t="s">
        <v>1883</v>
      </c>
      <c r="F10" s="435" t="s">
        <v>353</v>
      </c>
      <c r="G10" s="435" t="s">
        <v>220</v>
      </c>
      <c r="H10" s="435" t="s">
        <v>3286</v>
      </c>
      <c r="I10" s="435" t="s">
        <v>3287</v>
      </c>
      <c r="J10" s="435" t="s">
        <v>3288</v>
      </c>
      <c r="K10" s="435" t="s">
        <v>3289</v>
      </c>
      <c r="L10" s="435" t="s">
        <v>3290</v>
      </c>
      <c r="M10" s="435" t="s">
        <v>3291</v>
      </c>
      <c r="N10" s="440" t="s">
        <v>3273</v>
      </c>
      <c r="O10" s="435" t="s">
        <v>3292</v>
      </c>
      <c r="P10" s="435" t="s">
        <v>3293</v>
      </c>
      <c r="Q10" s="435" t="s">
        <v>3294</v>
      </c>
      <c r="R10" s="435" t="s">
        <v>3295</v>
      </c>
      <c r="S10" s="435" t="s">
        <v>3296</v>
      </c>
      <c r="T10" s="435" t="s">
        <v>3297</v>
      </c>
      <c r="U10" s="435" t="s">
        <v>3298</v>
      </c>
      <c r="V10" s="435" t="s">
        <v>3299</v>
      </c>
      <c r="W10" s="435" t="s">
        <v>3300</v>
      </c>
      <c r="X10" s="435" t="s">
        <v>3301</v>
      </c>
      <c r="Y10" s="435" t="s">
        <v>3302</v>
      </c>
      <c r="Z10" s="435" t="s">
        <v>3291</v>
      </c>
      <c r="AA10" s="440" t="s">
        <v>289</v>
      </c>
    </row>
    <row r="11" spans="1:27" s="287" customFormat="1" ht="408" customHeight="1">
      <c r="A11" s="435" t="s">
        <v>73</v>
      </c>
      <c r="B11" s="435" t="s">
        <v>74</v>
      </c>
      <c r="C11" s="435" t="s">
        <v>69</v>
      </c>
      <c r="D11" s="435" t="s">
        <v>3303</v>
      </c>
      <c r="E11" s="435" t="s">
        <v>1883</v>
      </c>
      <c r="F11" s="435" t="s">
        <v>351</v>
      </c>
      <c r="G11" s="435" t="s">
        <v>220</v>
      </c>
      <c r="H11" s="435" t="s">
        <v>3304</v>
      </c>
      <c r="I11" s="435" t="s">
        <v>3305</v>
      </c>
      <c r="J11" s="435" t="s">
        <v>3306</v>
      </c>
      <c r="K11" s="435" t="s">
        <v>3307</v>
      </c>
      <c r="L11" s="435" t="s">
        <v>3308</v>
      </c>
      <c r="M11" s="435" t="s">
        <v>3309</v>
      </c>
      <c r="N11" s="440" t="s">
        <v>3273</v>
      </c>
      <c r="O11" s="435" t="s">
        <v>3310</v>
      </c>
      <c r="P11" s="435" t="s">
        <v>3311</v>
      </c>
      <c r="Q11" s="435" t="s">
        <v>3312</v>
      </c>
      <c r="R11" s="435" t="s">
        <v>3313</v>
      </c>
      <c r="S11" s="435" t="s">
        <v>3314</v>
      </c>
      <c r="T11" s="435" t="s">
        <v>3315</v>
      </c>
      <c r="U11" s="435" t="s">
        <v>3316</v>
      </c>
      <c r="V11" s="435" t="s">
        <v>3317</v>
      </c>
      <c r="W11" s="435" t="s">
        <v>3318</v>
      </c>
      <c r="X11" s="435" t="s">
        <v>3319</v>
      </c>
      <c r="Y11" s="435" t="s">
        <v>3320</v>
      </c>
      <c r="Z11" s="435" t="s">
        <v>3309</v>
      </c>
      <c r="AA11" s="440" t="s">
        <v>289</v>
      </c>
    </row>
    <row r="12" spans="1:27" s="287" customFormat="1" ht="409.2" customHeight="1">
      <c r="A12" s="435" t="s">
        <v>73</v>
      </c>
      <c r="B12" s="435" t="s">
        <v>74</v>
      </c>
      <c r="C12" s="435" t="s">
        <v>69</v>
      </c>
      <c r="D12" s="435" t="s">
        <v>3321</v>
      </c>
      <c r="E12" s="435" t="s">
        <v>62</v>
      </c>
      <c r="F12" s="435" t="s">
        <v>3322</v>
      </c>
      <c r="G12" s="435" t="s">
        <v>1885</v>
      </c>
      <c r="H12" s="435" t="s">
        <v>1886</v>
      </c>
      <c r="I12" s="435" t="s">
        <v>1887</v>
      </c>
      <c r="J12" s="435" t="s">
        <v>1888</v>
      </c>
      <c r="K12" s="435" t="s">
        <v>3323</v>
      </c>
      <c r="L12" s="435" t="s">
        <v>3324</v>
      </c>
      <c r="M12" s="435" t="s">
        <v>3325</v>
      </c>
      <c r="N12" s="440" t="s">
        <v>3273</v>
      </c>
      <c r="O12" s="435" t="s">
        <v>3326</v>
      </c>
      <c r="P12" s="435" t="s">
        <v>3327</v>
      </c>
      <c r="Q12" s="435" t="s">
        <v>3328</v>
      </c>
      <c r="R12" s="435" t="s">
        <v>3329</v>
      </c>
      <c r="S12" s="435" t="s">
        <v>3330</v>
      </c>
      <c r="T12" s="435" t="s">
        <v>3331</v>
      </c>
      <c r="U12" s="435" t="s">
        <v>3332</v>
      </c>
      <c r="V12" s="435" t="s">
        <v>3333</v>
      </c>
      <c r="W12" s="435" t="s">
        <v>3334</v>
      </c>
      <c r="X12" s="435" t="s">
        <v>3335</v>
      </c>
      <c r="Y12" s="435" t="s">
        <v>3336</v>
      </c>
      <c r="Z12" s="435" t="s">
        <v>3325</v>
      </c>
      <c r="AA12" s="440" t="s">
        <v>289</v>
      </c>
    </row>
    <row r="13" spans="1:27" s="90" customFormat="1" ht="409.6">
      <c r="A13" s="442" t="s">
        <v>73</v>
      </c>
      <c r="B13" s="442" t="s">
        <v>324</v>
      </c>
      <c r="C13" s="442" t="s">
        <v>69</v>
      </c>
      <c r="D13" s="435" t="s">
        <v>1884</v>
      </c>
      <c r="E13" s="435" t="s">
        <v>1883</v>
      </c>
      <c r="F13" s="435" t="s">
        <v>3337</v>
      </c>
      <c r="G13" s="435" t="s">
        <v>1895</v>
      </c>
      <c r="H13" s="435" t="s">
        <v>1896</v>
      </c>
      <c r="I13" s="435" t="s">
        <v>1897</v>
      </c>
      <c r="J13" s="435" t="s">
        <v>1898</v>
      </c>
      <c r="K13" s="435" t="s">
        <v>1899</v>
      </c>
      <c r="L13" s="435" t="s">
        <v>1901</v>
      </c>
      <c r="M13" s="435" t="s">
        <v>1900</v>
      </c>
      <c r="N13" s="435" t="s">
        <v>1983</v>
      </c>
      <c r="O13" s="435" t="s">
        <v>3338</v>
      </c>
      <c r="P13" s="435" t="s">
        <v>3339</v>
      </c>
      <c r="Q13" s="435" t="s">
        <v>3340</v>
      </c>
      <c r="R13" s="435" t="s">
        <v>3341</v>
      </c>
      <c r="S13" s="435" t="s">
        <v>3342</v>
      </c>
      <c r="T13" s="435" t="s">
        <v>3343</v>
      </c>
      <c r="U13" s="435" t="s">
        <v>3344</v>
      </c>
      <c r="V13" s="435" t="s">
        <v>3345</v>
      </c>
      <c r="W13" s="435" t="s">
        <v>3346</v>
      </c>
      <c r="X13" s="435" t="s">
        <v>3347</v>
      </c>
      <c r="Y13" s="435" t="s">
        <v>3348</v>
      </c>
      <c r="Z13" s="435" t="s">
        <v>3349</v>
      </c>
      <c r="AA13" s="435" t="s">
        <v>3350</v>
      </c>
    </row>
    <row r="14" spans="1:27" s="288" customFormat="1" ht="409.6">
      <c r="A14" s="435" t="s">
        <v>77</v>
      </c>
      <c r="B14" s="435" t="s">
        <v>78</v>
      </c>
      <c r="C14" s="435" t="s">
        <v>335</v>
      </c>
      <c r="D14" s="435" t="s">
        <v>3351</v>
      </c>
      <c r="E14" s="435" t="s">
        <v>3352</v>
      </c>
      <c r="F14" s="435" t="s">
        <v>3353</v>
      </c>
      <c r="G14" s="435" t="s">
        <v>3354</v>
      </c>
      <c r="H14" s="435" t="s">
        <v>3355</v>
      </c>
      <c r="I14" s="435" t="s">
        <v>289</v>
      </c>
      <c r="J14" s="435" t="s">
        <v>3356</v>
      </c>
      <c r="K14" s="435" t="s">
        <v>289</v>
      </c>
      <c r="L14" s="435" t="s">
        <v>3357</v>
      </c>
      <c r="M14" s="435" t="s">
        <v>3358</v>
      </c>
      <c r="N14" s="435" t="s">
        <v>3359</v>
      </c>
      <c r="O14" s="435" t="s">
        <v>3360</v>
      </c>
      <c r="P14" s="435" t="s">
        <v>3359</v>
      </c>
      <c r="Q14" s="435" t="s">
        <v>3361</v>
      </c>
      <c r="R14" s="435" t="s">
        <v>3359</v>
      </c>
      <c r="S14" s="435" t="s">
        <v>3359</v>
      </c>
      <c r="T14" s="435" t="s">
        <v>3361</v>
      </c>
      <c r="U14" s="435" t="s">
        <v>3359</v>
      </c>
      <c r="V14" s="435" t="s">
        <v>3359</v>
      </c>
      <c r="W14" s="435" t="s">
        <v>3361</v>
      </c>
      <c r="X14" s="435" t="s">
        <v>3359</v>
      </c>
      <c r="Y14" s="435" t="s">
        <v>3359</v>
      </c>
      <c r="Z14" s="435" t="s">
        <v>3361</v>
      </c>
      <c r="AA14" s="435" t="s">
        <v>3362</v>
      </c>
    </row>
    <row r="15" spans="1:27" s="287" customFormat="1" ht="407.4" customHeight="1">
      <c r="A15" s="435" t="s">
        <v>77</v>
      </c>
      <c r="B15" s="435" t="s">
        <v>79</v>
      </c>
      <c r="C15" s="435" t="s">
        <v>335</v>
      </c>
      <c r="D15" s="435" t="s">
        <v>3363</v>
      </c>
      <c r="E15" s="435" t="s">
        <v>3352</v>
      </c>
      <c r="F15" s="435" t="s">
        <v>3364</v>
      </c>
      <c r="G15" s="435" t="s">
        <v>3354</v>
      </c>
      <c r="H15" s="435" t="s">
        <v>3365</v>
      </c>
      <c r="I15" s="435" t="s">
        <v>289</v>
      </c>
      <c r="J15" s="435" t="s">
        <v>3356</v>
      </c>
      <c r="K15" s="435" t="s">
        <v>289</v>
      </c>
      <c r="L15" s="435" t="s">
        <v>3366</v>
      </c>
      <c r="M15" s="435" t="s">
        <v>3367</v>
      </c>
      <c r="N15" s="435" t="s">
        <v>3368</v>
      </c>
      <c r="O15" s="435" t="s">
        <v>3367</v>
      </c>
      <c r="P15" s="435">
        <v>0.45</v>
      </c>
      <c r="Q15" s="435" t="s">
        <v>3369</v>
      </c>
      <c r="R15" s="435">
        <v>0.45</v>
      </c>
      <c r="S15" s="435">
        <v>0.45</v>
      </c>
      <c r="T15" s="435" t="s">
        <v>3369</v>
      </c>
      <c r="U15" s="435">
        <v>0.45</v>
      </c>
      <c r="V15" s="435">
        <v>0.45</v>
      </c>
      <c r="W15" s="435" t="s">
        <v>3369</v>
      </c>
      <c r="X15" s="435">
        <v>0.45</v>
      </c>
      <c r="Y15" s="435">
        <v>0.45</v>
      </c>
      <c r="Z15" s="435" t="s">
        <v>3369</v>
      </c>
      <c r="AA15" s="435" t="s">
        <v>3362</v>
      </c>
    </row>
    <row r="16" spans="1:27" s="289" customFormat="1" ht="409.6">
      <c r="A16" s="435" t="s">
        <v>77</v>
      </c>
      <c r="B16" s="435" t="s">
        <v>78</v>
      </c>
      <c r="C16" s="435" t="s">
        <v>335</v>
      </c>
      <c r="D16" s="435" t="s">
        <v>3370</v>
      </c>
      <c r="E16" s="435" t="s">
        <v>3352</v>
      </c>
      <c r="F16" s="435" t="s">
        <v>3364</v>
      </c>
      <c r="G16" s="435" t="s">
        <v>3354</v>
      </c>
      <c r="H16" s="435" t="s">
        <v>3371</v>
      </c>
      <c r="I16" s="435" t="s">
        <v>289</v>
      </c>
      <c r="J16" s="435" t="s">
        <v>3356</v>
      </c>
      <c r="K16" s="435" t="s">
        <v>289</v>
      </c>
      <c r="L16" s="435" t="s">
        <v>3372</v>
      </c>
      <c r="M16" s="435" t="s">
        <v>3373</v>
      </c>
      <c r="N16" s="435" t="s">
        <v>3374</v>
      </c>
      <c r="O16" s="435" t="s">
        <v>3373</v>
      </c>
      <c r="P16" s="435" t="s">
        <v>3374</v>
      </c>
      <c r="Q16" s="435" t="s">
        <v>3375</v>
      </c>
      <c r="R16" s="435" t="s">
        <v>3374</v>
      </c>
      <c r="S16" s="435" t="s">
        <v>3374</v>
      </c>
      <c r="T16" s="435" t="s">
        <v>3376</v>
      </c>
      <c r="U16" s="435" t="s">
        <v>3374</v>
      </c>
      <c r="V16" s="435" t="s">
        <v>3374</v>
      </c>
      <c r="W16" s="435" t="s">
        <v>3377</v>
      </c>
      <c r="X16" s="435" t="s">
        <v>3374</v>
      </c>
      <c r="Y16" s="435" t="s">
        <v>3374</v>
      </c>
      <c r="Z16" s="435" t="s">
        <v>3378</v>
      </c>
      <c r="AA16" s="435" t="s">
        <v>3362</v>
      </c>
    </row>
    <row r="17" spans="1:67" s="289" customFormat="1" ht="291" customHeight="1">
      <c r="A17" s="435" t="s">
        <v>77</v>
      </c>
      <c r="B17" s="435" t="s">
        <v>78</v>
      </c>
      <c r="C17" s="435" t="s">
        <v>69</v>
      </c>
      <c r="D17" s="435" t="s">
        <v>3379</v>
      </c>
      <c r="E17" s="435" t="s">
        <v>3352</v>
      </c>
      <c r="F17" s="435" t="s">
        <v>3364</v>
      </c>
      <c r="G17" s="435" t="s">
        <v>3354</v>
      </c>
      <c r="H17" s="435" t="s">
        <v>3380</v>
      </c>
      <c r="I17" s="435" t="s">
        <v>289</v>
      </c>
      <c r="J17" s="435" t="s">
        <v>3356</v>
      </c>
      <c r="K17" s="435" t="s">
        <v>289</v>
      </c>
      <c r="L17" s="435" t="s">
        <v>3381</v>
      </c>
      <c r="M17" s="435" t="s">
        <v>3382</v>
      </c>
      <c r="N17" s="435" t="s">
        <v>3383</v>
      </c>
      <c r="O17" s="435" t="s">
        <v>3384</v>
      </c>
      <c r="P17" s="435" t="s">
        <v>3383</v>
      </c>
      <c r="Q17" s="435" t="s">
        <v>3385</v>
      </c>
      <c r="R17" s="435" t="s">
        <v>3383</v>
      </c>
      <c r="S17" s="435" t="s">
        <v>3383</v>
      </c>
      <c r="T17" s="435" t="s">
        <v>3386</v>
      </c>
      <c r="U17" s="435" t="s">
        <v>3383</v>
      </c>
      <c r="V17" s="435" t="s">
        <v>3383</v>
      </c>
      <c r="W17" s="435" t="s">
        <v>3385</v>
      </c>
      <c r="X17" s="435" t="s">
        <v>3383</v>
      </c>
      <c r="Y17" s="435" t="s">
        <v>3383</v>
      </c>
      <c r="Z17" s="435" t="s">
        <v>3385</v>
      </c>
      <c r="AA17" s="435" t="s">
        <v>3387</v>
      </c>
    </row>
    <row r="18" spans="1:67" s="91" customFormat="1" ht="385.95" customHeight="1">
      <c r="A18" s="435" t="s">
        <v>221</v>
      </c>
      <c r="B18" s="435" t="s">
        <v>222</v>
      </c>
      <c r="C18" s="435" t="s">
        <v>69</v>
      </c>
      <c r="D18" s="435" t="s">
        <v>3388</v>
      </c>
      <c r="E18" s="435" t="s">
        <v>63</v>
      </c>
      <c r="F18" s="435" t="s">
        <v>3389</v>
      </c>
      <c r="G18" s="435" t="s">
        <v>3390</v>
      </c>
      <c r="H18" s="435" t="s">
        <v>3391</v>
      </c>
      <c r="I18" s="435" t="s">
        <v>3392</v>
      </c>
      <c r="J18" s="435" t="s">
        <v>3393</v>
      </c>
      <c r="K18" s="435" t="s">
        <v>3394</v>
      </c>
      <c r="L18" s="435" t="s">
        <v>3395</v>
      </c>
      <c r="M18" s="435" t="s">
        <v>3396</v>
      </c>
      <c r="N18" s="435" t="s">
        <v>3397</v>
      </c>
      <c r="O18" s="435" t="s">
        <v>289</v>
      </c>
      <c r="P18" s="435" t="s">
        <v>289</v>
      </c>
      <c r="Q18" s="435" t="s">
        <v>3398</v>
      </c>
      <c r="R18" s="435" t="s">
        <v>289</v>
      </c>
      <c r="S18" s="435" t="s">
        <v>289</v>
      </c>
      <c r="T18" s="435" t="s">
        <v>3399</v>
      </c>
      <c r="U18" s="435" t="s">
        <v>289</v>
      </c>
      <c r="V18" s="435" t="s">
        <v>289</v>
      </c>
      <c r="W18" s="435" t="s">
        <v>3400</v>
      </c>
      <c r="X18" s="435" t="s">
        <v>289</v>
      </c>
      <c r="Y18" s="435" t="s">
        <v>289</v>
      </c>
      <c r="Z18" s="435" t="s">
        <v>3396</v>
      </c>
      <c r="AA18" s="435" t="s">
        <v>3401</v>
      </c>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row>
    <row r="19" spans="1:67" ht="231" customHeight="1">
      <c r="A19" s="52"/>
      <c r="B19" s="52"/>
      <c r="C19" s="52"/>
      <c r="D19" s="52"/>
      <c r="E19" s="52"/>
      <c r="F19" s="52"/>
      <c r="G19" s="52"/>
      <c r="H19" s="52"/>
      <c r="I19" s="52"/>
      <c r="J19" s="290"/>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row>
    <row r="20" spans="1:67" ht="231" customHeight="1">
      <c r="A20" s="52"/>
      <c r="B20" s="52"/>
      <c r="C20" s="52"/>
      <c r="D20" s="52"/>
      <c r="E20" s="52"/>
      <c r="F20" s="52"/>
      <c r="G20" s="52"/>
      <c r="H20" s="52"/>
      <c r="I20" s="52"/>
      <c r="J20" s="290"/>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row>
    <row r="21" spans="1:67" ht="231" customHeight="1">
      <c r="A21" s="52"/>
      <c r="B21" s="52"/>
      <c r="C21" s="52"/>
      <c r="D21" s="52"/>
      <c r="E21" s="52"/>
      <c r="F21" s="52"/>
      <c r="G21" s="52"/>
      <c r="H21" s="52"/>
      <c r="I21" s="52"/>
      <c r="J21" s="290"/>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row>
    <row r="22" spans="1:67" ht="231" customHeight="1">
      <c r="A22" s="52"/>
      <c r="B22" s="52"/>
      <c r="C22" s="52"/>
      <c r="D22" s="52"/>
      <c r="E22" s="52"/>
      <c r="F22" s="52"/>
      <c r="G22" s="52"/>
      <c r="H22" s="52"/>
      <c r="I22" s="52"/>
      <c r="J22" s="290"/>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row>
    <row r="23" spans="1:67" ht="231" customHeight="1">
      <c r="A23" s="52"/>
      <c r="B23" s="52"/>
      <c r="C23" s="52"/>
      <c r="D23" s="52"/>
      <c r="E23" s="52"/>
      <c r="F23" s="52"/>
      <c r="G23" s="52"/>
      <c r="H23" s="52"/>
      <c r="I23" s="52"/>
      <c r="J23" s="290"/>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row>
    <row r="24" spans="1:67" ht="231" customHeight="1">
      <c r="A24" s="52"/>
      <c r="B24" s="52"/>
      <c r="C24" s="52"/>
      <c r="D24" s="52"/>
      <c r="E24" s="52"/>
      <c r="F24" s="52"/>
      <c r="G24" s="52"/>
      <c r="H24" s="52"/>
      <c r="I24" s="52"/>
      <c r="J24" s="290"/>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row>
    <row r="25" spans="1:67" ht="231" customHeight="1">
      <c r="A25" s="52"/>
      <c r="B25" s="52"/>
      <c r="C25" s="52"/>
      <c r="D25" s="52"/>
      <c r="E25" s="52"/>
      <c r="F25" s="52"/>
      <c r="G25" s="52"/>
      <c r="H25" s="52"/>
      <c r="I25" s="52"/>
      <c r="J25" s="290"/>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row>
    <row r="26" spans="1:67" ht="231" customHeight="1">
      <c r="A26" s="52"/>
      <c r="B26" s="52"/>
      <c r="C26" s="52"/>
      <c r="D26" s="52"/>
      <c r="E26" s="52"/>
      <c r="F26" s="52"/>
      <c r="G26" s="52"/>
      <c r="H26" s="52"/>
      <c r="I26" s="52"/>
      <c r="J26" s="290"/>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row>
    <row r="27" spans="1:67" ht="231" customHeight="1">
      <c r="A27" s="52"/>
      <c r="B27" s="52"/>
      <c r="C27" s="52"/>
      <c r="D27" s="52"/>
      <c r="E27" s="52"/>
      <c r="F27" s="52"/>
      <c r="G27" s="52"/>
      <c r="H27" s="52"/>
      <c r="I27" s="52"/>
      <c r="J27" s="290"/>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row>
    <row r="28" spans="1:67" ht="231" customHeight="1">
      <c r="A28" s="52"/>
      <c r="B28" s="52"/>
      <c r="C28" s="52"/>
      <c r="D28" s="52"/>
      <c r="E28" s="52"/>
      <c r="F28" s="52"/>
      <c r="G28" s="52"/>
      <c r="H28" s="52"/>
      <c r="I28" s="52"/>
      <c r="J28" s="290"/>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row>
    <row r="29" spans="1:67" ht="231" customHeight="1">
      <c r="A29" s="52"/>
      <c r="B29" s="52"/>
      <c r="C29" s="52"/>
      <c r="D29" s="52"/>
      <c r="E29" s="52"/>
      <c r="F29" s="52"/>
      <c r="G29" s="52"/>
      <c r="H29" s="52"/>
      <c r="I29" s="52"/>
      <c r="J29" s="290"/>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row>
    <row r="30" spans="1:67" ht="231" customHeight="1">
      <c r="A30" s="52"/>
      <c r="B30" s="52"/>
      <c r="C30" s="52"/>
      <c r="D30" s="52"/>
      <c r="E30" s="52"/>
      <c r="F30" s="52"/>
      <c r="G30" s="52"/>
      <c r="H30" s="52"/>
      <c r="I30" s="52"/>
      <c r="J30" s="290"/>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row>
    <row r="31" spans="1:67" ht="231" customHeight="1">
      <c r="A31" s="52"/>
      <c r="B31" s="52"/>
      <c r="C31" s="52"/>
      <c r="D31" s="52"/>
      <c r="E31" s="52"/>
      <c r="F31" s="52"/>
      <c r="G31" s="52"/>
      <c r="H31" s="52"/>
      <c r="I31" s="52"/>
      <c r="J31" s="290"/>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row>
    <row r="32" spans="1:67" ht="231" customHeight="1">
      <c r="A32" s="52"/>
      <c r="B32" s="52"/>
      <c r="C32" s="52"/>
      <c r="D32" s="52"/>
      <c r="E32" s="52"/>
      <c r="F32" s="52"/>
      <c r="G32" s="52"/>
      <c r="H32" s="52"/>
      <c r="I32" s="52"/>
      <c r="J32" s="290"/>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row>
    <row r="33" spans="1:67" ht="231" customHeight="1">
      <c r="A33" s="52"/>
      <c r="B33" s="52"/>
      <c r="C33" s="52"/>
      <c r="D33" s="52"/>
      <c r="E33" s="52"/>
      <c r="F33" s="52"/>
      <c r="G33" s="52"/>
      <c r="H33" s="52"/>
      <c r="I33" s="52"/>
      <c r="J33" s="290"/>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row>
    <row r="34" spans="1:67" ht="231" customHeight="1">
      <c r="A34" s="52"/>
      <c r="B34" s="52"/>
      <c r="C34" s="52"/>
      <c r="D34" s="52"/>
      <c r="E34" s="52"/>
      <c r="F34" s="52"/>
      <c r="G34" s="52"/>
      <c r="H34" s="52"/>
      <c r="I34" s="52"/>
      <c r="J34" s="290"/>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row>
    <row r="35" spans="1:67" ht="231" customHeight="1">
      <c r="A35" s="52"/>
      <c r="B35" s="52"/>
      <c r="C35" s="52"/>
      <c r="D35" s="52"/>
      <c r="E35" s="52"/>
      <c r="F35" s="52"/>
      <c r="G35" s="52"/>
      <c r="H35" s="52"/>
      <c r="I35" s="52"/>
      <c r="J35" s="290"/>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row>
    <row r="36" spans="1:67" ht="231" customHeight="1">
      <c r="A36" s="52"/>
      <c r="B36" s="52"/>
      <c r="C36" s="52"/>
      <c r="D36" s="52"/>
      <c r="E36" s="52"/>
      <c r="F36" s="52"/>
      <c r="G36" s="52"/>
      <c r="H36" s="52"/>
      <c r="I36" s="52"/>
      <c r="J36" s="290"/>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row>
    <row r="37" spans="1:67" ht="231" customHeight="1">
      <c r="A37" s="52"/>
      <c r="B37" s="52"/>
      <c r="C37" s="52"/>
      <c r="D37" s="52"/>
      <c r="E37" s="52"/>
      <c r="F37" s="52"/>
      <c r="G37" s="52"/>
      <c r="H37" s="52"/>
      <c r="I37" s="52"/>
      <c r="J37" s="290"/>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row>
    <row r="38" spans="1:67" ht="231" customHeight="1">
      <c r="A38" s="52"/>
      <c r="B38" s="52"/>
      <c r="C38" s="52"/>
      <c r="D38" s="52"/>
      <c r="E38" s="52"/>
      <c r="F38" s="52"/>
      <c r="G38" s="52"/>
      <c r="H38" s="52"/>
      <c r="I38" s="52"/>
      <c r="J38" s="290"/>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row>
    <row r="39" spans="1:67" ht="231" customHeight="1">
      <c r="A39" s="52"/>
      <c r="B39" s="52"/>
      <c r="C39" s="52"/>
      <c r="D39" s="52"/>
      <c r="E39" s="52"/>
      <c r="F39" s="52"/>
      <c r="G39" s="52"/>
      <c r="H39" s="52"/>
      <c r="I39" s="52"/>
      <c r="J39" s="290"/>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row>
    <row r="40" spans="1:67" ht="231" customHeight="1">
      <c r="A40" s="52"/>
      <c r="B40" s="52"/>
      <c r="C40" s="52"/>
      <c r="D40" s="52"/>
      <c r="E40" s="52"/>
      <c r="F40" s="52"/>
      <c r="G40" s="52"/>
      <c r="H40" s="52"/>
      <c r="I40" s="52"/>
      <c r="J40" s="290"/>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row>
    <row r="41" spans="1:67" ht="231" customHeight="1">
      <c r="A41" s="52"/>
      <c r="B41" s="52"/>
      <c r="C41" s="52"/>
      <c r="D41" s="52"/>
      <c r="E41" s="52"/>
      <c r="F41" s="52"/>
      <c r="G41" s="52"/>
      <c r="H41" s="52"/>
      <c r="I41" s="52"/>
      <c r="J41" s="290"/>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row>
    <row r="42" spans="1:67" ht="231" customHeight="1">
      <c r="A42" s="52"/>
      <c r="B42" s="52"/>
      <c r="C42" s="52"/>
      <c r="D42" s="52"/>
      <c r="E42" s="52"/>
      <c r="F42" s="52"/>
      <c r="G42" s="52"/>
      <c r="H42" s="52"/>
      <c r="I42" s="52"/>
      <c r="J42" s="290"/>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row>
    <row r="43" spans="1:67" ht="231" customHeight="1">
      <c r="A43" s="52"/>
      <c r="B43" s="52"/>
      <c r="C43" s="52"/>
      <c r="D43" s="52"/>
      <c r="E43" s="52"/>
      <c r="F43" s="52"/>
      <c r="G43" s="52"/>
      <c r="H43" s="52"/>
      <c r="I43" s="52"/>
      <c r="J43" s="290"/>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row>
    <row r="44" spans="1:67" ht="231" customHeight="1">
      <c r="A44" s="52"/>
      <c r="B44" s="52"/>
      <c r="C44" s="52"/>
      <c r="D44" s="52"/>
      <c r="E44" s="52"/>
      <c r="F44" s="52"/>
      <c r="G44" s="52"/>
      <c r="H44" s="52"/>
      <c r="I44" s="52"/>
      <c r="J44" s="290"/>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row>
    <row r="45" spans="1:67" ht="231" customHeight="1">
      <c r="A45" s="52"/>
      <c r="B45" s="52"/>
      <c r="C45" s="52"/>
      <c r="D45" s="52"/>
      <c r="E45" s="52"/>
      <c r="F45" s="52"/>
      <c r="G45" s="52"/>
      <c r="H45" s="52"/>
      <c r="I45" s="52"/>
      <c r="J45" s="290"/>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row>
    <row r="46" spans="1:67" ht="231" customHeight="1">
      <c r="A46" s="52"/>
      <c r="B46" s="52"/>
      <c r="C46" s="52"/>
      <c r="D46" s="52"/>
      <c r="E46" s="52"/>
      <c r="F46" s="52"/>
      <c r="G46" s="52"/>
      <c r="H46" s="52"/>
      <c r="I46" s="52"/>
      <c r="J46" s="290"/>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row>
    <row r="47" spans="1:67" ht="231" customHeight="1">
      <c r="A47" s="52"/>
      <c r="B47" s="52"/>
      <c r="C47" s="52"/>
      <c r="D47" s="52"/>
      <c r="E47" s="52"/>
      <c r="F47" s="52"/>
      <c r="G47" s="52"/>
      <c r="H47" s="52"/>
      <c r="I47" s="52"/>
      <c r="J47" s="290"/>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row>
    <row r="48" spans="1:67" ht="231" customHeight="1">
      <c r="A48" s="52"/>
      <c r="B48" s="52"/>
      <c r="C48" s="52"/>
      <c r="D48" s="52"/>
      <c r="E48" s="52"/>
      <c r="F48" s="52"/>
      <c r="G48" s="52"/>
      <c r="H48" s="52"/>
      <c r="I48" s="52"/>
      <c r="J48" s="290"/>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row>
    <row r="49" spans="1:67" ht="231" customHeight="1">
      <c r="A49" s="52"/>
      <c r="B49" s="52"/>
      <c r="C49" s="52"/>
      <c r="D49" s="52"/>
      <c r="E49" s="52"/>
      <c r="F49" s="52"/>
      <c r="G49" s="52"/>
      <c r="H49" s="52"/>
      <c r="I49" s="52"/>
      <c r="J49" s="290"/>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row>
    <row r="50" spans="1:67" ht="231" customHeight="1">
      <c r="A50" s="52"/>
      <c r="B50" s="52"/>
      <c r="C50" s="52"/>
      <c r="D50" s="52"/>
      <c r="E50" s="52"/>
      <c r="F50" s="52"/>
      <c r="G50" s="52"/>
      <c r="H50" s="52"/>
      <c r="I50" s="52"/>
      <c r="J50" s="290"/>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row>
    <row r="51" spans="1:67" ht="231" customHeight="1">
      <c r="A51" s="52"/>
      <c r="B51" s="52"/>
      <c r="C51" s="52"/>
      <c r="D51" s="52"/>
      <c r="E51" s="52"/>
      <c r="F51" s="52"/>
      <c r="G51" s="52"/>
      <c r="H51" s="52"/>
      <c r="I51" s="52"/>
      <c r="J51" s="290"/>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row>
    <row r="52" spans="1:67" ht="231" customHeight="1">
      <c r="A52" s="52"/>
      <c r="B52" s="52"/>
      <c r="C52" s="52"/>
      <c r="D52" s="52"/>
      <c r="E52" s="52"/>
      <c r="F52" s="52"/>
      <c r="G52" s="52"/>
      <c r="H52" s="52"/>
      <c r="I52" s="52"/>
      <c r="J52" s="290"/>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row>
    <row r="53" spans="1:67" ht="231" customHeight="1">
      <c r="A53" s="52"/>
      <c r="B53" s="52"/>
      <c r="C53" s="52"/>
      <c r="D53" s="52"/>
      <c r="E53" s="52"/>
      <c r="F53" s="52"/>
      <c r="G53" s="52"/>
      <c r="H53" s="52"/>
      <c r="I53" s="52"/>
      <c r="J53" s="290"/>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row>
    <row r="54" spans="1:67" ht="231" customHeight="1">
      <c r="A54" s="52"/>
      <c r="B54" s="52"/>
      <c r="C54" s="52"/>
      <c r="D54" s="52"/>
      <c r="E54" s="52"/>
      <c r="F54" s="52"/>
      <c r="G54" s="52"/>
      <c r="H54" s="52"/>
      <c r="I54" s="52"/>
      <c r="J54" s="290"/>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row>
    <row r="55" spans="1:67" ht="231" customHeight="1">
      <c r="A55" s="52"/>
      <c r="B55" s="52"/>
      <c r="C55" s="52"/>
      <c r="D55" s="52"/>
      <c r="E55" s="52"/>
      <c r="F55" s="52"/>
      <c r="G55" s="52"/>
      <c r="H55" s="52"/>
      <c r="I55" s="52"/>
      <c r="J55" s="290"/>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row>
    <row r="56" spans="1:67" ht="231" customHeight="1">
      <c r="A56" s="52"/>
      <c r="B56" s="52"/>
      <c r="C56" s="52"/>
      <c r="D56" s="52"/>
      <c r="E56" s="52"/>
      <c r="F56" s="52"/>
      <c r="G56" s="52"/>
      <c r="H56" s="52"/>
      <c r="I56" s="52"/>
      <c r="J56" s="290"/>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row>
    <row r="57" spans="1:67" ht="231" customHeight="1">
      <c r="A57" s="52"/>
      <c r="B57" s="52"/>
      <c r="C57" s="52"/>
      <c r="D57" s="52"/>
      <c r="E57" s="52"/>
      <c r="F57" s="52"/>
      <c r="G57" s="52"/>
      <c r="H57" s="52"/>
      <c r="I57" s="52"/>
      <c r="J57" s="290"/>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row>
    <row r="58" spans="1:67" ht="231" customHeight="1">
      <c r="A58" s="52"/>
      <c r="B58" s="52"/>
      <c r="C58" s="52"/>
      <c r="D58" s="52"/>
      <c r="E58" s="52"/>
      <c r="F58" s="52"/>
      <c r="G58" s="52"/>
      <c r="H58" s="52"/>
      <c r="I58" s="52"/>
      <c r="J58" s="290"/>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row>
    <row r="59" spans="1:67" ht="231" customHeight="1">
      <c r="A59" s="52"/>
      <c r="B59" s="52"/>
      <c r="C59" s="52"/>
      <c r="D59" s="52"/>
      <c r="E59" s="52"/>
      <c r="F59" s="52"/>
      <c r="G59" s="52"/>
      <c r="H59" s="52"/>
      <c r="I59" s="52"/>
      <c r="J59" s="290"/>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row>
    <row r="60" spans="1:67" ht="231" customHeight="1">
      <c r="A60" s="52"/>
      <c r="B60" s="52"/>
      <c r="C60" s="52"/>
      <c r="D60" s="52"/>
      <c r="E60" s="52"/>
      <c r="F60" s="52"/>
      <c r="G60" s="52"/>
      <c r="H60" s="52"/>
      <c r="I60" s="52"/>
      <c r="J60" s="290"/>
      <c r="K60" s="52"/>
      <c r="L60" s="52"/>
      <c r="M60" s="52"/>
      <c r="N60" s="52"/>
      <c r="O60" s="52"/>
      <c r="P60" s="52"/>
      <c r="Q60" s="52"/>
      <c r="R60" s="52"/>
      <c r="S60" s="52"/>
      <c r="T60" s="52"/>
      <c r="U60" s="52"/>
      <c r="V60" s="52"/>
      <c r="W60" s="52"/>
      <c r="X60" s="52"/>
    </row>
    <row r="61" spans="1:67" ht="231" customHeight="1">
      <c r="A61" s="52"/>
      <c r="B61" s="52"/>
      <c r="C61" s="52"/>
      <c r="D61" s="52"/>
      <c r="E61" s="52"/>
      <c r="F61" s="52"/>
      <c r="G61" s="52"/>
      <c r="H61" s="52"/>
      <c r="I61" s="52"/>
      <c r="J61" s="290"/>
      <c r="K61" s="52"/>
      <c r="L61" s="52"/>
      <c r="M61" s="52"/>
      <c r="N61" s="52"/>
      <c r="O61" s="52"/>
      <c r="P61" s="52"/>
      <c r="Q61" s="52"/>
      <c r="R61" s="52"/>
      <c r="S61" s="52"/>
      <c r="T61" s="52"/>
      <c r="U61" s="52"/>
      <c r="V61" s="52"/>
      <c r="W61" s="52"/>
      <c r="X61" s="52"/>
    </row>
    <row r="62" spans="1:67" ht="231" customHeight="1">
      <c r="A62" s="52"/>
      <c r="B62" s="52"/>
      <c r="C62" s="52"/>
      <c r="D62" s="52"/>
      <c r="E62" s="52"/>
      <c r="F62" s="52"/>
      <c r="G62" s="52"/>
      <c r="H62" s="52"/>
      <c r="I62" s="52"/>
      <c r="J62" s="290"/>
      <c r="K62" s="52"/>
      <c r="L62" s="52"/>
      <c r="M62" s="52"/>
      <c r="N62" s="52"/>
      <c r="O62" s="52"/>
      <c r="P62" s="52"/>
      <c r="Q62" s="52"/>
      <c r="R62" s="52"/>
      <c r="S62" s="52"/>
      <c r="T62" s="52"/>
      <c r="U62" s="52"/>
      <c r="V62" s="52"/>
      <c r="W62" s="52"/>
      <c r="X62" s="52"/>
    </row>
    <row r="63" spans="1:67" ht="231" customHeight="1">
      <c r="A63" s="52"/>
      <c r="B63" s="52"/>
      <c r="C63" s="52"/>
      <c r="D63" s="52"/>
      <c r="E63" s="52"/>
      <c r="F63" s="52"/>
      <c r="G63" s="52"/>
      <c r="H63" s="52"/>
      <c r="I63" s="52"/>
      <c r="J63" s="290"/>
      <c r="K63" s="52"/>
      <c r="L63" s="52"/>
      <c r="M63" s="52"/>
      <c r="N63" s="52"/>
      <c r="O63" s="52"/>
      <c r="P63" s="52"/>
      <c r="Q63" s="52"/>
      <c r="R63" s="52"/>
      <c r="S63" s="52"/>
      <c r="T63" s="52"/>
      <c r="U63" s="52"/>
      <c r="V63" s="52"/>
      <c r="W63" s="52"/>
      <c r="X63" s="52"/>
    </row>
    <row r="64" spans="1:67" ht="231" customHeight="1">
      <c r="A64" s="52"/>
      <c r="B64" s="52"/>
      <c r="C64" s="52"/>
      <c r="D64" s="52"/>
      <c r="E64" s="52"/>
      <c r="F64" s="52"/>
      <c r="G64" s="52"/>
      <c r="H64" s="52"/>
      <c r="I64" s="52"/>
      <c r="J64" s="290"/>
      <c r="K64" s="52"/>
      <c r="L64" s="52"/>
      <c r="M64" s="52"/>
      <c r="N64" s="52"/>
      <c r="O64" s="52"/>
      <c r="P64" s="52"/>
      <c r="Q64" s="52"/>
      <c r="R64" s="52"/>
      <c r="S64" s="52"/>
      <c r="T64" s="52"/>
      <c r="U64" s="52"/>
      <c r="V64" s="52"/>
      <c r="W64" s="52"/>
      <c r="X64" s="52"/>
    </row>
    <row r="65" spans="1:24" ht="231" customHeight="1">
      <c r="A65" s="52"/>
      <c r="B65" s="52"/>
      <c r="C65" s="52"/>
      <c r="D65" s="52"/>
      <c r="E65" s="52"/>
      <c r="F65" s="52"/>
      <c r="G65" s="52"/>
      <c r="H65" s="52"/>
      <c r="I65" s="52"/>
      <c r="J65" s="290"/>
      <c r="K65" s="52"/>
      <c r="L65" s="52"/>
      <c r="M65" s="52"/>
      <c r="N65" s="52"/>
      <c r="O65" s="52"/>
      <c r="P65" s="52"/>
      <c r="Q65" s="52"/>
      <c r="R65" s="52"/>
      <c r="S65" s="52"/>
      <c r="T65" s="52"/>
      <c r="U65" s="52"/>
      <c r="V65" s="52"/>
      <c r="W65" s="52"/>
      <c r="X65" s="52"/>
    </row>
    <row r="66" spans="1:24" ht="231" customHeight="1">
      <c r="A66" s="52"/>
      <c r="B66" s="52"/>
      <c r="C66" s="52"/>
      <c r="D66" s="52"/>
      <c r="E66" s="52"/>
      <c r="F66" s="52"/>
      <c r="G66" s="52"/>
      <c r="H66" s="52"/>
      <c r="I66" s="52"/>
      <c r="J66" s="290"/>
      <c r="K66" s="52"/>
      <c r="L66" s="52"/>
      <c r="M66" s="52"/>
      <c r="N66" s="52"/>
      <c r="O66" s="52"/>
      <c r="P66" s="52"/>
      <c r="Q66" s="52"/>
      <c r="R66" s="52"/>
      <c r="S66" s="52"/>
      <c r="T66" s="52"/>
      <c r="U66" s="52"/>
      <c r="V66" s="52"/>
      <c r="W66" s="52"/>
      <c r="X66" s="52"/>
    </row>
    <row r="67" spans="1:24" ht="231" customHeight="1">
      <c r="A67" s="52"/>
      <c r="B67" s="52"/>
      <c r="C67" s="52"/>
      <c r="D67" s="52"/>
      <c r="E67" s="52"/>
      <c r="F67" s="52"/>
      <c r="G67" s="52"/>
      <c r="H67" s="52"/>
      <c r="I67" s="52"/>
      <c r="J67" s="290"/>
      <c r="K67" s="52"/>
      <c r="L67" s="52"/>
      <c r="M67" s="52"/>
      <c r="N67" s="52"/>
      <c r="O67" s="52"/>
      <c r="P67" s="52"/>
      <c r="Q67" s="52"/>
      <c r="R67" s="52"/>
      <c r="S67" s="52"/>
      <c r="T67" s="52"/>
      <c r="U67" s="52"/>
      <c r="V67" s="52"/>
      <c r="W67" s="52"/>
      <c r="X67" s="52"/>
    </row>
    <row r="68" spans="1:24" ht="231" customHeight="1">
      <c r="A68" s="52"/>
      <c r="B68" s="52"/>
      <c r="C68" s="52"/>
      <c r="D68" s="52"/>
      <c r="E68" s="52"/>
      <c r="F68" s="52"/>
      <c r="G68" s="52"/>
      <c r="H68" s="52"/>
      <c r="I68" s="52"/>
      <c r="J68" s="290"/>
      <c r="K68" s="52"/>
      <c r="L68" s="52"/>
      <c r="M68" s="52"/>
      <c r="N68" s="52"/>
      <c r="O68" s="52"/>
      <c r="P68" s="52"/>
      <c r="Q68" s="52"/>
      <c r="R68" s="52"/>
      <c r="S68" s="52"/>
      <c r="T68" s="52"/>
      <c r="U68" s="52"/>
      <c r="V68" s="52"/>
      <c r="W68" s="52"/>
      <c r="X68" s="52"/>
    </row>
    <row r="69" spans="1:24" ht="231" customHeight="1">
      <c r="A69" s="52"/>
      <c r="B69" s="52"/>
      <c r="C69" s="52"/>
      <c r="D69" s="52"/>
      <c r="E69" s="52"/>
      <c r="F69" s="52"/>
      <c r="G69" s="52"/>
      <c r="H69" s="52"/>
      <c r="I69" s="52"/>
      <c r="J69" s="290"/>
      <c r="K69" s="52"/>
      <c r="L69" s="52"/>
      <c r="M69" s="52"/>
      <c r="N69" s="52"/>
      <c r="O69" s="52"/>
      <c r="P69" s="52"/>
      <c r="Q69" s="52"/>
      <c r="R69" s="52"/>
      <c r="S69" s="52"/>
      <c r="T69" s="52"/>
      <c r="U69" s="52"/>
      <c r="V69" s="52"/>
      <c r="W69" s="52"/>
      <c r="X69" s="52"/>
    </row>
    <row r="70" spans="1:24" ht="231" customHeight="1">
      <c r="A70" s="52"/>
      <c r="B70" s="52"/>
      <c r="C70" s="52"/>
      <c r="D70" s="52"/>
      <c r="E70" s="52"/>
      <c r="F70" s="52"/>
      <c r="G70" s="52"/>
      <c r="H70" s="52"/>
      <c r="I70" s="52"/>
      <c r="J70" s="290"/>
      <c r="K70" s="52"/>
      <c r="L70" s="52"/>
      <c r="M70" s="52"/>
      <c r="N70" s="52"/>
      <c r="O70" s="52"/>
      <c r="P70" s="52"/>
      <c r="Q70" s="52"/>
      <c r="R70" s="52"/>
      <c r="S70" s="52"/>
      <c r="T70" s="52"/>
      <c r="U70" s="52"/>
      <c r="V70" s="52"/>
      <c r="W70" s="52"/>
      <c r="X70" s="52"/>
    </row>
    <row r="71" spans="1:24" ht="231" customHeight="1">
      <c r="A71" s="52"/>
      <c r="B71" s="52"/>
      <c r="C71" s="52"/>
      <c r="D71" s="52"/>
      <c r="E71" s="52"/>
      <c r="F71" s="52"/>
      <c r="G71" s="52"/>
      <c r="H71" s="52"/>
      <c r="I71" s="52"/>
      <c r="J71" s="290"/>
      <c r="K71" s="52"/>
      <c r="L71" s="52"/>
      <c r="M71" s="52"/>
      <c r="N71" s="52"/>
      <c r="O71" s="52"/>
      <c r="P71" s="52"/>
      <c r="Q71" s="52"/>
      <c r="R71" s="52"/>
      <c r="S71" s="52"/>
      <c r="T71" s="52"/>
      <c r="U71" s="52"/>
      <c r="V71" s="52"/>
      <c r="W71" s="52"/>
      <c r="X71" s="52"/>
    </row>
    <row r="72" spans="1:24" ht="231" customHeight="1">
      <c r="A72" s="52"/>
      <c r="B72" s="52"/>
      <c r="C72" s="52"/>
      <c r="D72" s="52"/>
      <c r="E72" s="52"/>
      <c r="F72" s="52"/>
      <c r="G72" s="52"/>
      <c r="H72" s="52"/>
      <c r="I72" s="52"/>
      <c r="J72" s="290"/>
      <c r="K72" s="52"/>
      <c r="L72" s="52"/>
      <c r="M72" s="52"/>
      <c r="N72" s="52"/>
      <c r="O72" s="52"/>
      <c r="P72" s="52"/>
      <c r="Q72" s="52"/>
      <c r="R72" s="52"/>
      <c r="S72" s="52"/>
      <c r="T72" s="52"/>
      <c r="U72" s="52"/>
      <c r="V72" s="52"/>
      <c r="W72" s="52"/>
      <c r="X72" s="52"/>
    </row>
    <row r="73" spans="1:24" ht="231" customHeight="1">
      <c r="A73" s="52"/>
      <c r="B73" s="52"/>
      <c r="C73" s="52"/>
      <c r="D73" s="52"/>
      <c r="E73" s="52"/>
      <c r="F73" s="52"/>
      <c r="G73" s="52"/>
      <c r="H73" s="52"/>
      <c r="I73" s="52"/>
      <c r="J73" s="290"/>
      <c r="K73" s="52"/>
      <c r="L73" s="52"/>
      <c r="M73" s="52"/>
      <c r="N73" s="52"/>
      <c r="O73" s="52"/>
      <c r="P73" s="52"/>
      <c r="Q73" s="52"/>
      <c r="R73" s="52"/>
      <c r="S73" s="52"/>
      <c r="T73" s="52"/>
      <c r="U73" s="52"/>
      <c r="V73" s="52"/>
      <c r="W73" s="52"/>
      <c r="X73" s="52"/>
    </row>
    <row r="74" spans="1:24" ht="231" customHeight="1">
      <c r="A74" s="52"/>
      <c r="B74" s="52"/>
      <c r="C74" s="52"/>
      <c r="D74" s="52"/>
      <c r="E74" s="52"/>
      <c r="F74" s="52"/>
      <c r="G74" s="52"/>
      <c r="H74" s="52"/>
      <c r="I74" s="52"/>
      <c r="J74" s="290"/>
      <c r="K74" s="52"/>
      <c r="L74" s="52"/>
      <c r="M74" s="52"/>
      <c r="N74" s="52"/>
      <c r="O74" s="52"/>
      <c r="P74" s="52"/>
      <c r="Q74" s="52"/>
      <c r="R74" s="52"/>
      <c r="S74" s="52"/>
      <c r="T74" s="52"/>
      <c r="U74" s="52"/>
      <c r="V74" s="52"/>
      <c r="W74" s="52"/>
      <c r="X74" s="52"/>
    </row>
    <row r="75" spans="1:24" ht="231" customHeight="1">
      <c r="A75" s="52"/>
      <c r="B75" s="52"/>
      <c r="C75" s="52"/>
      <c r="D75" s="52"/>
      <c r="E75" s="52"/>
      <c r="F75" s="52"/>
      <c r="G75" s="52"/>
      <c r="H75" s="52"/>
      <c r="I75" s="52"/>
      <c r="J75" s="290"/>
      <c r="K75" s="52"/>
      <c r="L75" s="52"/>
      <c r="M75" s="52"/>
      <c r="N75" s="52"/>
      <c r="O75" s="52"/>
      <c r="P75" s="52"/>
      <c r="Q75" s="52"/>
      <c r="R75" s="52"/>
      <c r="S75" s="52"/>
      <c r="T75" s="52"/>
      <c r="U75" s="52"/>
      <c r="V75" s="52"/>
      <c r="W75" s="52"/>
      <c r="X75" s="52"/>
    </row>
    <row r="76" spans="1:24" ht="231" customHeight="1">
      <c r="A76" s="52"/>
      <c r="B76" s="52"/>
      <c r="C76" s="52"/>
      <c r="D76" s="52"/>
      <c r="E76" s="52"/>
      <c r="F76" s="52"/>
      <c r="G76" s="52"/>
      <c r="H76" s="52"/>
      <c r="I76" s="52"/>
      <c r="J76" s="290"/>
      <c r="K76" s="52"/>
      <c r="L76" s="52"/>
      <c r="M76" s="52"/>
      <c r="N76" s="52"/>
      <c r="O76" s="52"/>
      <c r="P76" s="52"/>
      <c r="Q76" s="52"/>
      <c r="R76" s="52"/>
      <c r="S76" s="52"/>
      <c r="T76" s="52"/>
      <c r="U76" s="52"/>
      <c r="V76" s="52"/>
      <c r="W76" s="52"/>
      <c r="X76" s="52"/>
    </row>
    <row r="77" spans="1:24" ht="231" customHeight="1">
      <c r="A77" s="52"/>
      <c r="B77" s="52"/>
      <c r="C77" s="52"/>
      <c r="D77" s="52"/>
      <c r="E77" s="52"/>
      <c r="F77" s="52"/>
      <c r="G77" s="52"/>
      <c r="H77" s="52"/>
      <c r="I77" s="52"/>
      <c r="J77" s="290"/>
      <c r="K77" s="52"/>
      <c r="L77" s="52"/>
      <c r="M77" s="52"/>
      <c r="N77" s="52"/>
      <c r="O77" s="52"/>
      <c r="P77" s="52"/>
      <c r="Q77" s="52"/>
      <c r="R77" s="52"/>
      <c r="S77" s="52"/>
      <c r="T77" s="52"/>
      <c r="U77" s="52"/>
      <c r="V77" s="52"/>
      <c r="W77" s="52"/>
      <c r="X77" s="52"/>
    </row>
    <row r="78" spans="1:24" ht="231" customHeight="1">
      <c r="A78" s="52"/>
      <c r="B78" s="52"/>
      <c r="C78" s="52"/>
      <c r="D78" s="52"/>
      <c r="E78" s="52"/>
      <c r="F78" s="52"/>
      <c r="G78" s="52"/>
      <c r="H78" s="52"/>
      <c r="I78" s="52"/>
      <c r="J78" s="290"/>
      <c r="K78" s="52"/>
      <c r="L78" s="52"/>
      <c r="M78" s="52"/>
      <c r="N78" s="52"/>
      <c r="O78" s="52"/>
      <c r="P78" s="52"/>
      <c r="Q78" s="52"/>
      <c r="R78" s="52"/>
      <c r="S78" s="52"/>
      <c r="T78" s="52"/>
      <c r="U78" s="52"/>
      <c r="V78" s="52"/>
      <c r="W78" s="52"/>
      <c r="X78" s="52"/>
    </row>
    <row r="79" spans="1:24" ht="231" customHeight="1">
      <c r="A79" s="52"/>
      <c r="B79" s="52"/>
      <c r="C79" s="52"/>
      <c r="D79" s="52"/>
      <c r="E79" s="52"/>
      <c r="F79" s="52"/>
      <c r="G79" s="52"/>
      <c r="H79" s="52"/>
      <c r="I79" s="52"/>
      <c r="J79" s="290"/>
      <c r="K79" s="52"/>
      <c r="L79" s="52"/>
      <c r="M79" s="52"/>
      <c r="N79" s="52"/>
      <c r="O79" s="52"/>
      <c r="P79" s="52"/>
      <c r="Q79" s="52"/>
      <c r="R79" s="52"/>
      <c r="S79" s="52"/>
      <c r="T79" s="52"/>
      <c r="U79" s="52"/>
      <c r="V79" s="52"/>
      <c r="W79" s="52"/>
      <c r="X79" s="52"/>
    </row>
    <row r="80" spans="1:24" ht="231" customHeight="1">
      <c r="A80" s="52"/>
      <c r="B80" s="52"/>
      <c r="C80" s="52"/>
      <c r="D80" s="52"/>
      <c r="E80" s="52"/>
      <c r="F80" s="52"/>
      <c r="G80" s="52"/>
      <c r="H80" s="52"/>
      <c r="I80" s="52"/>
      <c r="J80" s="290"/>
      <c r="K80" s="52"/>
      <c r="L80" s="52"/>
      <c r="M80" s="52"/>
      <c r="N80" s="52"/>
      <c r="O80" s="52"/>
      <c r="P80" s="52"/>
      <c r="Q80" s="52"/>
      <c r="R80" s="52"/>
      <c r="S80" s="52"/>
      <c r="T80" s="52"/>
      <c r="U80" s="52"/>
      <c r="V80" s="52"/>
      <c r="W80" s="52"/>
      <c r="X80" s="52"/>
    </row>
    <row r="81" spans="1:24" ht="231" customHeight="1">
      <c r="A81" s="52"/>
      <c r="B81" s="52"/>
      <c r="C81" s="52"/>
      <c r="D81" s="52"/>
      <c r="E81" s="52"/>
      <c r="F81" s="52"/>
      <c r="G81" s="52"/>
      <c r="H81" s="52"/>
      <c r="I81" s="52"/>
      <c r="J81" s="290"/>
      <c r="K81" s="52"/>
      <c r="L81" s="52"/>
      <c r="M81" s="52"/>
      <c r="N81" s="52"/>
      <c r="O81" s="52"/>
      <c r="P81" s="52"/>
      <c r="Q81" s="52"/>
      <c r="R81" s="52"/>
      <c r="S81" s="52"/>
      <c r="T81" s="52"/>
      <c r="U81" s="52"/>
      <c r="V81" s="52"/>
      <c r="W81" s="52"/>
      <c r="X81" s="52"/>
    </row>
    <row r="82" spans="1:24" ht="231" customHeight="1">
      <c r="A82" s="52"/>
      <c r="B82" s="52"/>
      <c r="C82" s="52"/>
      <c r="D82" s="52"/>
      <c r="E82" s="52"/>
      <c r="F82" s="52"/>
      <c r="G82" s="52"/>
      <c r="H82" s="52"/>
      <c r="I82" s="52"/>
      <c r="J82" s="290"/>
      <c r="K82" s="52"/>
      <c r="L82" s="52"/>
      <c r="M82" s="52"/>
      <c r="N82" s="52"/>
      <c r="O82" s="52"/>
      <c r="P82" s="52"/>
      <c r="Q82" s="52"/>
      <c r="R82" s="52"/>
      <c r="S82" s="52"/>
      <c r="T82" s="52"/>
      <c r="U82" s="52"/>
      <c r="V82" s="52"/>
      <c r="W82" s="52"/>
      <c r="X82" s="52"/>
    </row>
    <row r="83" spans="1:24" ht="231" customHeight="1">
      <c r="A83" s="52"/>
      <c r="B83" s="52"/>
      <c r="C83" s="52"/>
      <c r="D83" s="52"/>
      <c r="E83" s="52"/>
      <c r="F83" s="52"/>
      <c r="G83" s="52"/>
      <c r="H83" s="52"/>
      <c r="I83" s="52"/>
      <c r="J83" s="290"/>
      <c r="K83" s="52"/>
      <c r="L83" s="52"/>
      <c r="M83" s="52"/>
      <c r="N83" s="52"/>
      <c r="O83" s="52"/>
      <c r="P83" s="52"/>
      <c r="Q83" s="52"/>
      <c r="R83" s="52"/>
      <c r="S83" s="52"/>
      <c r="T83" s="52"/>
      <c r="U83" s="52"/>
      <c r="V83" s="52"/>
      <c r="W83" s="52"/>
      <c r="X83" s="52"/>
    </row>
    <row r="84" spans="1:24" ht="231" customHeight="1">
      <c r="A84" s="52"/>
      <c r="B84" s="52"/>
      <c r="C84" s="52"/>
      <c r="D84" s="52"/>
      <c r="E84" s="52"/>
      <c r="F84" s="52"/>
      <c r="G84" s="52"/>
      <c r="H84" s="52"/>
      <c r="I84" s="52"/>
      <c r="J84" s="290"/>
      <c r="K84" s="52"/>
      <c r="L84" s="52"/>
      <c r="M84" s="52"/>
      <c r="N84" s="52"/>
      <c r="O84" s="52"/>
      <c r="P84" s="52"/>
      <c r="Q84" s="52"/>
      <c r="R84" s="52"/>
      <c r="S84" s="52"/>
      <c r="T84" s="52"/>
      <c r="U84" s="52"/>
      <c r="V84" s="52"/>
      <c r="W84" s="52"/>
      <c r="X84" s="52"/>
    </row>
    <row r="85" spans="1:24" ht="231" customHeight="1">
      <c r="A85" s="52"/>
      <c r="B85" s="52"/>
      <c r="C85" s="52"/>
      <c r="D85" s="52"/>
      <c r="E85" s="52"/>
      <c r="F85" s="52"/>
      <c r="G85" s="52"/>
      <c r="H85" s="52"/>
      <c r="I85" s="52"/>
      <c r="J85" s="290"/>
      <c r="K85" s="52"/>
      <c r="L85" s="52"/>
      <c r="M85" s="52"/>
      <c r="N85" s="52"/>
      <c r="O85" s="52"/>
      <c r="P85" s="52"/>
      <c r="Q85" s="52"/>
      <c r="R85" s="52"/>
      <c r="S85" s="52"/>
      <c r="T85" s="52"/>
      <c r="U85" s="52"/>
      <c r="V85" s="52"/>
      <c r="W85" s="52"/>
      <c r="X85" s="52"/>
    </row>
    <row r="86" spans="1:24" ht="231" customHeight="1">
      <c r="A86" s="52"/>
      <c r="B86" s="52"/>
      <c r="C86" s="52"/>
      <c r="D86" s="52"/>
      <c r="E86" s="52"/>
      <c r="F86" s="52"/>
      <c r="G86" s="52"/>
      <c r="H86" s="52"/>
      <c r="I86" s="52"/>
      <c r="J86" s="290"/>
      <c r="K86" s="52"/>
      <c r="L86" s="52"/>
      <c r="M86" s="52"/>
      <c r="N86" s="52"/>
      <c r="O86" s="52"/>
      <c r="P86" s="52"/>
      <c r="Q86" s="52"/>
      <c r="R86" s="52"/>
      <c r="S86" s="52"/>
      <c r="T86" s="52"/>
      <c r="U86" s="52"/>
      <c r="V86" s="52"/>
      <c r="W86" s="52"/>
      <c r="X86" s="52"/>
    </row>
    <row r="87" spans="1:24" ht="231" customHeight="1">
      <c r="A87" s="52"/>
      <c r="B87" s="52"/>
      <c r="C87" s="52"/>
      <c r="D87" s="52"/>
      <c r="E87" s="52"/>
      <c r="F87" s="52"/>
      <c r="G87" s="52"/>
      <c r="H87" s="52"/>
      <c r="I87" s="52"/>
      <c r="J87" s="290"/>
      <c r="K87" s="52"/>
      <c r="L87" s="52"/>
      <c r="M87" s="52"/>
      <c r="N87" s="52"/>
      <c r="O87" s="52"/>
      <c r="P87" s="52"/>
      <c r="Q87" s="52"/>
      <c r="R87" s="52"/>
      <c r="S87" s="52"/>
      <c r="T87" s="52"/>
      <c r="U87" s="52"/>
      <c r="V87" s="52"/>
      <c r="W87" s="52"/>
      <c r="X87" s="52"/>
    </row>
    <row r="88" spans="1:24" ht="231" customHeight="1">
      <c r="A88" s="52"/>
      <c r="B88" s="52"/>
      <c r="C88" s="52"/>
      <c r="D88" s="52"/>
      <c r="E88" s="52"/>
      <c r="F88" s="52"/>
      <c r="G88" s="52"/>
      <c r="H88" s="52"/>
      <c r="I88" s="52"/>
      <c r="J88" s="290"/>
      <c r="K88" s="52"/>
      <c r="L88" s="52"/>
      <c r="M88" s="52"/>
      <c r="N88" s="52"/>
      <c r="O88" s="52"/>
      <c r="P88" s="52"/>
      <c r="Q88" s="52"/>
      <c r="R88" s="52"/>
      <c r="S88" s="52"/>
      <c r="T88" s="52"/>
      <c r="U88" s="52"/>
      <c r="V88" s="52"/>
      <c r="W88" s="52"/>
      <c r="X88" s="52"/>
    </row>
    <row r="89" spans="1:24" ht="231" customHeight="1">
      <c r="A89" s="52"/>
      <c r="B89" s="52"/>
      <c r="C89" s="52"/>
      <c r="D89" s="52"/>
      <c r="E89" s="52"/>
      <c r="F89" s="52"/>
      <c r="G89" s="52"/>
      <c r="H89" s="52"/>
      <c r="I89" s="52"/>
      <c r="J89" s="290"/>
      <c r="K89" s="52"/>
      <c r="L89" s="52"/>
      <c r="M89" s="52"/>
      <c r="N89" s="52"/>
      <c r="O89" s="52"/>
      <c r="P89" s="52"/>
      <c r="Q89" s="52"/>
      <c r="R89" s="52"/>
      <c r="S89" s="52"/>
      <c r="T89" s="52"/>
      <c r="U89" s="52"/>
      <c r="V89" s="52"/>
      <c r="W89" s="52"/>
      <c r="X89" s="52"/>
    </row>
    <row r="90" spans="1:24" ht="231" customHeight="1">
      <c r="A90" s="52"/>
      <c r="B90" s="52"/>
      <c r="C90" s="52"/>
      <c r="D90" s="52"/>
      <c r="E90" s="52"/>
      <c r="F90" s="52"/>
      <c r="G90" s="52"/>
      <c r="H90" s="52"/>
      <c r="I90" s="52"/>
      <c r="J90" s="290"/>
      <c r="K90" s="52"/>
      <c r="L90" s="52"/>
      <c r="M90" s="52"/>
      <c r="N90" s="52"/>
      <c r="O90" s="52"/>
      <c r="P90" s="52"/>
      <c r="Q90" s="52"/>
      <c r="R90" s="52"/>
      <c r="S90" s="52"/>
      <c r="T90" s="52"/>
      <c r="U90" s="52"/>
      <c r="V90" s="52"/>
      <c r="W90" s="52"/>
      <c r="X90" s="52"/>
    </row>
    <row r="91" spans="1:24" ht="231" customHeight="1">
      <c r="A91" s="52"/>
      <c r="B91" s="52"/>
      <c r="C91" s="52"/>
      <c r="D91" s="52"/>
      <c r="E91" s="52"/>
      <c r="F91" s="52"/>
      <c r="G91" s="52"/>
      <c r="H91" s="52"/>
      <c r="I91" s="52"/>
      <c r="J91" s="290"/>
      <c r="K91" s="52"/>
      <c r="L91" s="52"/>
      <c r="M91" s="52"/>
      <c r="N91" s="52"/>
      <c r="O91" s="52"/>
      <c r="P91" s="52"/>
      <c r="Q91" s="52"/>
      <c r="R91" s="52"/>
      <c r="S91" s="52"/>
      <c r="T91" s="52"/>
      <c r="U91" s="52"/>
      <c r="V91" s="52"/>
      <c r="W91" s="52"/>
      <c r="X91" s="52"/>
    </row>
    <row r="92" spans="1:24" ht="231" customHeight="1">
      <c r="A92" s="52"/>
      <c r="B92" s="52"/>
      <c r="C92" s="52"/>
      <c r="D92" s="52"/>
      <c r="E92" s="52"/>
      <c r="F92" s="52"/>
      <c r="G92" s="52"/>
      <c r="H92" s="52"/>
      <c r="I92" s="52"/>
      <c r="J92" s="290"/>
      <c r="K92" s="52"/>
      <c r="L92" s="52"/>
      <c r="M92" s="52"/>
      <c r="N92" s="52"/>
      <c r="O92" s="52"/>
      <c r="P92" s="52"/>
      <c r="Q92" s="52"/>
      <c r="R92" s="52"/>
      <c r="S92" s="52"/>
      <c r="T92" s="52"/>
      <c r="U92" s="52"/>
      <c r="V92" s="52"/>
      <c r="W92" s="52"/>
      <c r="X92" s="52"/>
    </row>
    <row r="93" spans="1:24" ht="231" customHeight="1">
      <c r="A93" s="52"/>
      <c r="B93" s="52"/>
      <c r="C93" s="52"/>
      <c r="D93" s="52"/>
      <c r="E93" s="52"/>
      <c r="F93" s="52"/>
      <c r="G93" s="52"/>
      <c r="H93" s="52"/>
      <c r="I93" s="52"/>
      <c r="J93" s="290"/>
      <c r="K93" s="52"/>
      <c r="L93" s="52"/>
      <c r="M93" s="52"/>
      <c r="N93" s="52"/>
      <c r="O93" s="52"/>
      <c r="P93" s="52"/>
      <c r="Q93" s="52"/>
      <c r="R93" s="52"/>
      <c r="S93" s="52"/>
      <c r="T93" s="52"/>
      <c r="U93" s="52"/>
      <c r="V93" s="52"/>
      <c r="W93" s="52"/>
      <c r="X93" s="52"/>
    </row>
    <row r="94" spans="1:24" ht="231" customHeight="1">
      <c r="A94" s="52"/>
      <c r="B94" s="52"/>
      <c r="C94" s="52"/>
      <c r="D94" s="52"/>
      <c r="E94" s="52"/>
      <c r="F94" s="52"/>
      <c r="G94" s="52"/>
      <c r="H94" s="52"/>
      <c r="I94" s="52"/>
      <c r="J94" s="290"/>
      <c r="K94" s="52"/>
      <c r="L94" s="52"/>
      <c r="M94" s="52"/>
      <c r="N94" s="52"/>
      <c r="O94" s="52"/>
      <c r="P94" s="52"/>
      <c r="Q94" s="52"/>
      <c r="R94" s="52"/>
      <c r="S94" s="52"/>
      <c r="T94" s="52"/>
      <c r="U94" s="52"/>
      <c r="V94" s="52"/>
      <c r="W94" s="52"/>
      <c r="X94" s="52"/>
    </row>
    <row r="95" spans="1:24" ht="231" customHeight="1">
      <c r="A95" s="52"/>
      <c r="B95" s="52"/>
      <c r="C95" s="52"/>
      <c r="D95" s="52"/>
      <c r="E95" s="52"/>
      <c r="F95" s="52"/>
      <c r="G95" s="52"/>
      <c r="H95" s="52"/>
      <c r="I95" s="52"/>
      <c r="J95" s="290"/>
      <c r="K95" s="52"/>
      <c r="L95" s="52"/>
      <c r="M95" s="52"/>
      <c r="N95" s="52"/>
      <c r="O95" s="52"/>
      <c r="P95" s="52"/>
      <c r="Q95" s="52"/>
      <c r="R95" s="52"/>
      <c r="S95" s="52"/>
      <c r="T95" s="52"/>
      <c r="U95" s="52"/>
      <c r="V95" s="52"/>
      <c r="W95" s="52"/>
      <c r="X95" s="52"/>
    </row>
    <row r="96" spans="1:24" ht="231" customHeight="1">
      <c r="A96" s="52"/>
      <c r="B96" s="52"/>
      <c r="C96" s="52"/>
      <c r="D96" s="52"/>
      <c r="E96" s="52"/>
      <c r="F96" s="52"/>
      <c r="G96" s="52"/>
      <c r="H96" s="52"/>
      <c r="I96" s="52"/>
      <c r="J96" s="290"/>
      <c r="K96" s="52"/>
      <c r="L96" s="52"/>
      <c r="M96" s="52"/>
      <c r="N96" s="52"/>
      <c r="O96" s="52"/>
      <c r="P96" s="52"/>
      <c r="Q96" s="52"/>
      <c r="R96" s="52"/>
      <c r="S96" s="52"/>
      <c r="T96" s="52"/>
      <c r="U96" s="52"/>
      <c r="V96" s="52"/>
      <c r="W96" s="52"/>
      <c r="X96" s="52"/>
    </row>
    <row r="97" spans="1:24" ht="231" customHeight="1">
      <c r="A97" s="52"/>
      <c r="B97" s="52"/>
      <c r="C97" s="52"/>
      <c r="D97" s="52"/>
      <c r="E97" s="52"/>
      <c r="F97" s="52"/>
      <c r="G97" s="52"/>
      <c r="H97" s="52"/>
      <c r="I97" s="52"/>
      <c r="J97" s="290"/>
      <c r="K97" s="52"/>
      <c r="L97" s="52"/>
      <c r="M97" s="52"/>
      <c r="N97" s="52"/>
      <c r="O97" s="52"/>
      <c r="P97" s="52"/>
      <c r="Q97" s="52"/>
      <c r="R97" s="52"/>
      <c r="S97" s="52"/>
      <c r="T97" s="52"/>
      <c r="U97" s="52"/>
      <c r="V97" s="52"/>
      <c r="W97" s="52"/>
      <c r="X97" s="52"/>
    </row>
    <row r="98" spans="1:24" ht="231" customHeight="1">
      <c r="A98" s="52"/>
      <c r="B98" s="52"/>
      <c r="C98" s="52"/>
      <c r="D98" s="52"/>
      <c r="E98" s="52"/>
      <c r="F98" s="52"/>
      <c r="G98" s="52"/>
      <c r="H98" s="52"/>
      <c r="I98" s="52"/>
      <c r="J98" s="290"/>
      <c r="K98" s="52"/>
      <c r="L98" s="52"/>
      <c r="M98" s="52"/>
      <c r="N98" s="52"/>
      <c r="O98" s="52"/>
      <c r="P98" s="52"/>
      <c r="Q98" s="52"/>
      <c r="R98" s="52"/>
      <c r="S98" s="52"/>
      <c r="T98" s="52"/>
      <c r="U98" s="52"/>
      <c r="V98" s="52"/>
      <c r="W98" s="52"/>
      <c r="X98" s="52"/>
    </row>
    <row r="99" spans="1:24" ht="231" customHeight="1">
      <c r="A99" s="52"/>
      <c r="B99" s="52"/>
      <c r="C99" s="52"/>
      <c r="D99" s="52"/>
      <c r="E99" s="52"/>
      <c r="F99" s="52"/>
      <c r="G99" s="52"/>
      <c r="H99" s="52"/>
      <c r="I99" s="52"/>
      <c r="J99" s="290"/>
      <c r="K99" s="52"/>
      <c r="L99" s="52"/>
      <c r="M99" s="52"/>
      <c r="N99" s="52"/>
      <c r="O99" s="52"/>
      <c r="P99" s="52"/>
      <c r="Q99" s="52"/>
      <c r="R99" s="52"/>
      <c r="S99" s="52"/>
      <c r="T99" s="52"/>
      <c r="U99" s="52"/>
      <c r="V99" s="52"/>
      <c r="W99" s="52"/>
      <c r="X99" s="52"/>
    </row>
    <row r="100" spans="1:24" ht="231" customHeight="1">
      <c r="A100" s="52"/>
      <c r="B100" s="52"/>
      <c r="C100" s="52"/>
      <c r="D100" s="52"/>
      <c r="E100" s="52"/>
      <c r="F100" s="52"/>
      <c r="G100" s="52"/>
      <c r="H100" s="52"/>
      <c r="I100" s="52"/>
      <c r="J100" s="290"/>
      <c r="K100" s="52"/>
      <c r="L100" s="52"/>
      <c r="M100" s="52"/>
      <c r="N100" s="52"/>
      <c r="O100" s="52"/>
      <c r="P100" s="52"/>
      <c r="Q100" s="52"/>
      <c r="R100" s="52"/>
      <c r="S100" s="52"/>
      <c r="T100" s="52"/>
      <c r="U100" s="52"/>
      <c r="V100" s="52"/>
      <c r="W100" s="52"/>
      <c r="X100" s="52"/>
    </row>
    <row r="101" spans="1:24" ht="231" customHeight="1">
      <c r="A101" s="52"/>
      <c r="B101" s="52"/>
      <c r="C101" s="52"/>
      <c r="D101" s="52"/>
      <c r="E101" s="52"/>
      <c r="F101" s="52"/>
      <c r="G101" s="52"/>
      <c r="H101" s="52"/>
      <c r="I101" s="52"/>
      <c r="J101" s="290"/>
      <c r="K101" s="52"/>
      <c r="L101" s="52"/>
      <c r="M101" s="52"/>
      <c r="N101" s="52"/>
      <c r="O101" s="52"/>
      <c r="P101" s="52"/>
      <c r="Q101" s="52"/>
      <c r="R101" s="52"/>
      <c r="S101" s="52"/>
      <c r="T101" s="52"/>
      <c r="U101" s="52"/>
      <c r="V101" s="52"/>
      <c r="W101" s="52"/>
      <c r="X101" s="52"/>
    </row>
    <row r="102" spans="1:24" ht="231" customHeight="1">
      <c r="A102" s="52"/>
      <c r="B102" s="52"/>
      <c r="C102" s="52"/>
      <c r="D102" s="52"/>
      <c r="E102" s="52"/>
      <c r="F102" s="52"/>
      <c r="G102" s="52"/>
      <c r="H102" s="52"/>
      <c r="I102" s="52"/>
      <c r="J102" s="290"/>
      <c r="K102" s="52"/>
      <c r="L102" s="52"/>
      <c r="M102" s="52"/>
      <c r="N102" s="52"/>
      <c r="O102" s="52"/>
      <c r="P102" s="52"/>
      <c r="Q102" s="52"/>
      <c r="R102" s="52"/>
      <c r="S102" s="52"/>
      <c r="T102" s="52"/>
      <c r="U102" s="52"/>
      <c r="V102" s="52"/>
      <c r="W102" s="52"/>
      <c r="X102" s="52"/>
    </row>
    <row r="103" spans="1:24" ht="231" customHeight="1">
      <c r="A103" s="52"/>
      <c r="B103" s="52"/>
      <c r="C103" s="52"/>
      <c r="D103" s="52"/>
      <c r="E103" s="52"/>
      <c r="F103" s="52"/>
      <c r="G103" s="52"/>
      <c r="H103" s="52"/>
      <c r="I103" s="52"/>
      <c r="J103" s="290"/>
      <c r="K103" s="52"/>
      <c r="L103" s="52"/>
      <c r="M103" s="52"/>
      <c r="N103" s="52"/>
      <c r="O103" s="52"/>
      <c r="P103" s="52"/>
      <c r="Q103" s="52"/>
      <c r="R103" s="52"/>
      <c r="S103" s="52"/>
      <c r="T103" s="52"/>
      <c r="U103" s="52"/>
      <c r="V103" s="52"/>
      <c r="W103" s="52"/>
      <c r="X103" s="52"/>
    </row>
    <row r="104" spans="1:24" ht="231" customHeight="1">
      <c r="A104" s="52"/>
      <c r="B104" s="52"/>
      <c r="C104" s="52"/>
      <c r="D104" s="52"/>
      <c r="E104" s="52"/>
      <c r="F104" s="52"/>
      <c r="G104" s="52"/>
      <c r="H104" s="52"/>
      <c r="I104" s="52"/>
      <c r="J104" s="290"/>
      <c r="K104" s="52"/>
      <c r="L104" s="52"/>
      <c r="M104" s="52"/>
      <c r="N104" s="52"/>
      <c r="O104" s="52"/>
      <c r="P104" s="52"/>
      <c r="Q104" s="52"/>
      <c r="R104" s="52"/>
      <c r="S104" s="52"/>
      <c r="T104" s="52"/>
      <c r="U104" s="52"/>
      <c r="V104" s="52"/>
      <c r="W104" s="52"/>
      <c r="X104" s="52"/>
    </row>
    <row r="105" spans="1:24" ht="231" customHeight="1">
      <c r="A105" s="52"/>
      <c r="B105" s="52"/>
      <c r="C105" s="52"/>
      <c r="D105" s="52"/>
      <c r="E105" s="52"/>
      <c r="F105" s="52"/>
      <c r="G105" s="52"/>
      <c r="H105" s="52"/>
      <c r="I105" s="52"/>
      <c r="J105" s="290"/>
      <c r="K105" s="52"/>
      <c r="L105" s="52"/>
      <c r="M105" s="52"/>
      <c r="N105" s="52"/>
      <c r="O105" s="52"/>
      <c r="P105" s="52"/>
      <c r="Q105" s="52"/>
      <c r="R105" s="52"/>
      <c r="S105" s="52"/>
      <c r="T105" s="52"/>
      <c r="U105" s="52"/>
      <c r="V105" s="52"/>
      <c r="W105" s="52"/>
      <c r="X105" s="52"/>
    </row>
    <row r="106" spans="1:24" ht="231" customHeight="1">
      <c r="A106" s="52"/>
      <c r="B106" s="52"/>
      <c r="C106" s="52"/>
      <c r="D106" s="52"/>
      <c r="E106" s="52"/>
      <c r="F106" s="52"/>
      <c r="G106" s="52"/>
      <c r="H106" s="52"/>
      <c r="I106" s="52"/>
      <c r="J106" s="290"/>
      <c r="K106" s="52"/>
      <c r="L106" s="52"/>
      <c r="M106" s="52"/>
      <c r="N106" s="52"/>
      <c r="O106" s="52"/>
      <c r="P106" s="52"/>
      <c r="Q106" s="52"/>
      <c r="R106" s="52"/>
      <c r="S106" s="52"/>
      <c r="T106" s="52"/>
      <c r="U106" s="52"/>
      <c r="V106" s="52"/>
      <c r="W106" s="52"/>
      <c r="X106" s="52"/>
    </row>
    <row r="107" spans="1:24" ht="231" customHeight="1">
      <c r="A107" s="52"/>
      <c r="B107" s="52"/>
      <c r="C107" s="52"/>
      <c r="D107" s="52"/>
      <c r="E107" s="52"/>
      <c r="F107" s="52"/>
      <c r="G107" s="52"/>
      <c r="H107" s="52"/>
      <c r="I107" s="52"/>
      <c r="J107" s="290"/>
      <c r="K107" s="52"/>
      <c r="L107" s="52"/>
      <c r="M107" s="52"/>
      <c r="N107" s="52"/>
      <c r="O107" s="52"/>
      <c r="P107" s="52"/>
      <c r="Q107" s="52"/>
      <c r="R107" s="52"/>
      <c r="S107" s="52"/>
      <c r="T107" s="52"/>
      <c r="U107" s="52"/>
      <c r="V107" s="52"/>
      <c r="W107" s="52"/>
      <c r="X107" s="52"/>
    </row>
    <row r="108" spans="1:24" ht="231" customHeight="1">
      <c r="A108" s="52"/>
      <c r="B108" s="52"/>
      <c r="C108" s="52"/>
      <c r="D108" s="52"/>
      <c r="E108" s="52"/>
      <c r="F108" s="52"/>
      <c r="G108" s="52"/>
      <c r="H108" s="52"/>
      <c r="I108" s="52"/>
      <c r="J108" s="290"/>
      <c r="K108" s="52"/>
      <c r="L108" s="52"/>
      <c r="M108" s="52"/>
      <c r="N108" s="52"/>
      <c r="O108" s="52"/>
      <c r="P108" s="52"/>
      <c r="Q108" s="52"/>
      <c r="R108" s="52"/>
      <c r="S108" s="52"/>
      <c r="T108" s="52"/>
      <c r="U108" s="52"/>
      <c r="V108" s="52"/>
      <c r="W108" s="52"/>
      <c r="X108" s="52"/>
    </row>
    <row r="109" spans="1:24" ht="231" customHeight="1">
      <c r="A109" s="52"/>
      <c r="B109" s="52"/>
      <c r="C109" s="52"/>
      <c r="D109" s="52"/>
      <c r="E109" s="52"/>
      <c r="F109" s="52"/>
      <c r="G109" s="52"/>
      <c r="H109" s="52"/>
      <c r="I109" s="52"/>
      <c r="J109" s="290"/>
      <c r="K109" s="52"/>
      <c r="L109" s="52"/>
      <c r="M109" s="52"/>
      <c r="N109" s="52"/>
      <c r="O109" s="52"/>
      <c r="P109" s="52"/>
      <c r="Q109" s="52"/>
      <c r="R109" s="52"/>
      <c r="S109" s="52"/>
      <c r="T109" s="52"/>
      <c r="U109" s="52"/>
      <c r="V109" s="52"/>
      <c r="W109" s="52"/>
      <c r="X109" s="52"/>
    </row>
    <row r="110" spans="1:24" ht="231" customHeight="1">
      <c r="A110" s="52"/>
      <c r="B110" s="52"/>
      <c r="C110" s="52"/>
      <c r="D110" s="52"/>
      <c r="E110" s="52"/>
      <c r="F110" s="52"/>
      <c r="G110" s="52"/>
      <c r="H110" s="52"/>
      <c r="I110" s="52"/>
      <c r="J110" s="290"/>
      <c r="K110" s="52"/>
      <c r="L110" s="52"/>
      <c r="M110" s="52"/>
      <c r="N110" s="52"/>
      <c r="O110" s="52"/>
      <c r="P110" s="52"/>
      <c r="Q110" s="52"/>
      <c r="R110" s="52"/>
      <c r="S110" s="52"/>
      <c r="T110" s="52"/>
      <c r="U110" s="52"/>
      <c r="V110" s="52"/>
      <c r="W110" s="52"/>
      <c r="X110" s="52"/>
    </row>
    <row r="111" spans="1:24" ht="231" customHeight="1">
      <c r="A111" s="52"/>
      <c r="B111" s="52"/>
      <c r="C111" s="52"/>
      <c r="D111" s="52"/>
      <c r="E111" s="52"/>
      <c r="F111" s="52"/>
      <c r="G111" s="52"/>
      <c r="H111" s="52"/>
      <c r="I111" s="52"/>
      <c r="J111" s="290"/>
      <c r="K111" s="52"/>
      <c r="L111" s="52"/>
      <c r="M111" s="52"/>
      <c r="N111" s="52"/>
      <c r="O111" s="52"/>
      <c r="P111" s="52"/>
      <c r="Q111" s="52"/>
      <c r="R111" s="52"/>
      <c r="S111" s="52"/>
      <c r="T111" s="52"/>
      <c r="U111" s="52"/>
      <c r="V111" s="52"/>
      <c r="W111" s="52"/>
      <c r="X111" s="52"/>
    </row>
    <row r="112" spans="1:24" ht="231" customHeight="1">
      <c r="A112" s="52"/>
      <c r="B112" s="52"/>
      <c r="C112" s="52"/>
      <c r="D112" s="52"/>
      <c r="E112" s="52"/>
      <c r="F112" s="52"/>
      <c r="G112" s="52"/>
      <c r="H112" s="52"/>
      <c r="I112" s="52"/>
      <c r="J112" s="290"/>
      <c r="K112" s="52"/>
      <c r="L112" s="52"/>
      <c r="M112" s="52"/>
      <c r="N112" s="52"/>
      <c r="O112" s="52"/>
      <c r="P112" s="52"/>
      <c r="Q112" s="52"/>
      <c r="R112" s="52"/>
      <c r="S112" s="52"/>
      <c r="T112" s="52"/>
      <c r="U112" s="52"/>
      <c r="V112" s="52"/>
      <c r="W112" s="52"/>
      <c r="X112" s="52"/>
    </row>
    <row r="113" spans="1:24" ht="231" customHeight="1">
      <c r="A113" s="52"/>
      <c r="B113" s="52"/>
      <c r="C113" s="52"/>
      <c r="D113" s="52"/>
      <c r="E113" s="52"/>
      <c r="F113" s="52"/>
      <c r="G113" s="52"/>
      <c r="H113" s="52"/>
      <c r="I113" s="52"/>
      <c r="J113" s="290"/>
      <c r="K113" s="52"/>
      <c r="L113" s="52"/>
      <c r="M113" s="52"/>
      <c r="N113" s="52"/>
      <c r="O113" s="52"/>
      <c r="P113" s="52"/>
      <c r="Q113" s="52"/>
      <c r="R113" s="52"/>
      <c r="S113" s="52"/>
      <c r="T113" s="52"/>
      <c r="U113" s="52"/>
      <c r="V113" s="52"/>
      <c r="W113" s="52"/>
      <c r="X113" s="52"/>
    </row>
    <row r="114" spans="1:24" ht="231" customHeight="1">
      <c r="A114" s="52"/>
      <c r="B114" s="52"/>
      <c r="C114" s="52"/>
      <c r="D114" s="52"/>
      <c r="E114" s="52"/>
      <c r="F114" s="52"/>
      <c r="G114" s="52"/>
      <c r="H114" s="52"/>
      <c r="I114" s="52"/>
      <c r="J114" s="290"/>
      <c r="K114" s="52"/>
      <c r="L114" s="52"/>
      <c r="M114" s="52"/>
      <c r="N114" s="52"/>
      <c r="O114" s="52"/>
      <c r="P114" s="52"/>
      <c r="Q114" s="52"/>
      <c r="R114" s="52"/>
      <c r="S114" s="52"/>
      <c r="T114" s="52"/>
      <c r="U114" s="52"/>
      <c r="V114" s="52"/>
      <c r="W114" s="52"/>
      <c r="X114" s="52"/>
    </row>
    <row r="115" spans="1:24" ht="231" customHeight="1">
      <c r="A115" s="52"/>
      <c r="B115" s="52"/>
      <c r="C115" s="52"/>
      <c r="D115" s="52"/>
      <c r="E115" s="52"/>
      <c r="F115" s="52"/>
      <c r="G115" s="52"/>
      <c r="H115" s="52"/>
      <c r="I115" s="52"/>
      <c r="J115" s="290"/>
      <c r="K115" s="52"/>
      <c r="L115" s="52"/>
      <c r="M115" s="52"/>
      <c r="N115" s="52"/>
      <c r="O115" s="52"/>
      <c r="P115" s="52"/>
      <c r="Q115" s="52"/>
      <c r="R115" s="52"/>
      <c r="S115" s="52"/>
      <c r="T115" s="52"/>
      <c r="U115" s="52"/>
      <c r="V115" s="52"/>
      <c r="W115" s="52"/>
      <c r="X115" s="52"/>
    </row>
    <row r="116" spans="1:24" ht="231" customHeight="1">
      <c r="A116" s="52"/>
      <c r="B116" s="52"/>
      <c r="C116" s="52"/>
      <c r="D116" s="52"/>
      <c r="E116" s="52"/>
      <c r="F116" s="52"/>
      <c r="G116" s="52"/>
      <c r="H116" s="52"/>
      <c r="I116" s="52"/>
      <c r="J116" s="290"/>
      <c r="K116" s="52"/>
      <c r="L116" s="52"/>
      <c r="M116" s="52"/>
      <c r="N116" s="52"/>
      <c r="O116" s="52"/>
      <c r="P116" s="52"/>
      <c r="Q116" s="52"/>
      <c r="R116" s="52"/>
      <c r="S116" s="52"/>
      <c r="T116" s="52"/>
      <c r="U116" s="52"/>
      <c r="V116" s="52"/>
      <c r="W116" s="52"/>
      <c r="X116" s="52"/>
    </row>
    <row r="117" spans="1:24" ht="231" customHeight="1">
      <c r="A117" s="52"/>
      <c r="B117" s="52"/>
      <c r="C117" s="52"/>
      <c r="D117" s="52"/>
      <c r="E117" s="52"/>
      <c r="F117" s="52"/>
      <c r="G117" s="52"/>
      <c r="H117" s="52"/>
      <c r="I117" s="52"/>
      <c r="J117" s="290"/>
      <c r="K117" s="52"/>
      <c r="L117" s="52"/>
      <c r="M117" s="52"/>
      <c r="N117" s="52"/>
      <c r="O117" s="52"/>
      <c r="P117" s="52"/>
      <c r="Q117" s="52"/>
      <c r="R117" s="52"/>
      <c r="S117" s="52"/>
      <c r="T117" s="52"/>
      <c r="U117" s="52"/>
      <c r="V117" s="52"/>
      <c r="W117" s="52"/>
      <c r="X117" s="52"/>
    </row>
    <row r="118" spans="1:24" ht="231" customHeight="1">
      <c r="A118" s="52"/>
      <c r="B118" s="52"/>
      <c r="C118" s="52"/>
      <c r="D118" s="52"/>
      <c r="E118" s="52"/>
      <c r="F118" s="52"/>
      <c r="G118" s="52"/>
      <c r="H118" s="52"/>
      <c r="I118" s="52"/>
      <c r="J118" s="290"/>
      <c r="K118" s="52"/>
      <c r="L118" s="52"/>
      <c r="M118" s="52"/>
      <c r="N118" s="52"/>
      <c r="O118" s="52"/>
      <c r="P118" s="52"/>
      <c r="Q118" s="52"/>
      <c r="R118" s="52"/>
      <c r="S118" s="52"/>
      <c r="T118" s="52"/>
      <c r="U118" s="52"/>
      <c r="V118" s="52"/>
      <c r="W118" s="52"/>
      <c r="X118" s="52"/>
    </row>
    <row r="119" spans="1:24" ht="231" customHeight="1">
      <c r="A119" s="52"/>
      <c r="B119" s="52"/>
      <c r="C119" s="52"/>
      <c r="D119" s="52"/>
      <c r="E119" s="52"/>
      <c r="F119" s="52"/>
      <c r="G119" s="52"/>
      <c r="H119" s="52"/>
      <c r="I119" s="52"/>
      <c r="J119" s="290"/>
      <c r="K119" s="52"/>
      <c r="L119" s="52"/>
      <c r="M119" s="52"/>
      <c r="N119" s="52"/>
      <c r="O119" s="52"/>
      <c r="P119" s="52"/>
      <c r="Q119" s="52"/>
      <c r="R119" s="52"/>
      <c r="S119" s="52"/>
      <c r="T119" s="52"/>
      <c r="U119" s="52"/>
      <c r="V119" s="52"/>
      <c r="W119" s="52"/>
      <c r="X119" s="52"/>
    </row>
    <row r="120" spans="1:24" ht="231" customHeight="1">
      <c r="A120" s="52"/>
      <c r="B120" s="52"/>
      <c r="C120" s="52"/>
      <c r="D120" s="52"/>
      <c r="E120" s="52"/>
      <c r="F120" s="52"/>
      <c r="G120" s="52"/>
      <c r="H120" s="52"/>
      <c r="I120" s="52"/>
      <c r="J120" s="290"/>
      <c r="K120" s="52"/>
      <c r="L120" s="52"/>
      <c r="M120" s="52"/>
      <c r="N120" s="52"/>
      <c r="O120" s="52"/>
      <c r="P120" s="52"/>
      <c r="Q120" s="52"/>
      <c r="R120" s="52"/>
      <c r="S120" s="52"/>
      <c r="T120" s="52"/>
      <c r="U120" s="52"/>
      <c r="V120" s="52"/>
      <c r="W120" s="52"/>
      <c r="X120" s="52"/>
    </row>
    <row r="121" spans="1:24" ht="231" customHeight="1">
      <c r="A121" s="52"/>
      <c r="B121" s="52"/>
      <c r="C121" s="52"/>
      <c r="D121" s="52"/>
      <c r="E121" s="52"/>
      <c r="F121" s="52"/>
      <c r="G121" s="52"/>
      <c r="H121" s="52"/>
      <c r="I121" s="52"/>
      <c r="J121" s="290"/>
      <c r="K121" s="52"/>
      <c r="L121" s="52"/>
      <c r="M121" s="52"/>
      <c r="N121" s="52"/>
      <c r="O121" s="52"/>
      <c r="P121" s="52"/>
      <c r="Q121" s="52"/>
      <c r="R121" s="52"/>
      <c r="S121" s="52"/>
      <c r="T121" s="52"/>
      <c r="U121" s="52"/>
      <c r="V121" s="52"/>
      <c r="W121" s="52"/>
      <c r="X121" s="52"/>
    </row>
    <row r="122" spans="1:24" ht="231" customHeight="1">
      <c r="A122" s="52"/>
      <c r="B122" s="52"/>
      <c r="C122" s="52"/>
      <c r="D122" s="52"/>
      <c r="E122" s="52"/>
      <c r="F122" s="52"/>
      <c r="G122" s="52"/>
      <c r="H122" s="52"/>
      <c r="I122" s="52"/>
      <c r="J122" s="290"/>
      <c r="K122" s="52"/>
      <c r="L122" s="52"/>
      <c r="M122" s="52"/>
      <c r="N122" s="52"/>
      <c r="O122" s="52"/>
      <c r="P122" s="52"/>
      <c r="Q122" s="52"/>
      <c r="R122" s="52"/>
      <c r="S122" s="52"/>
      <c r="T122" s="52"/>
      <c r="U122" s="52"/>
      <c r="V122" s="52"/>
      <c r="W122" s="52"/>
      <c r="X122" s="52"/>
    </row>
    <row r="123" spans="1:24" ht="231" customHeight="1">
      <c r="A123" s="52"/>
      <c r="B123" s="52"/>
      <c r="C123" s="52"/>
      <c r="D123" s="52"/>
      <c r="E123" s="52"/>
      <c r="F123" s="52"/>
      <c r="G123" s="52"/>
      <c r="H123" s="52"/>
      <c r="I123" s="52"/>
      <c r="J123" s="290"/>
      <c r="K123" s="52"/>
      <c r="L123" s="52"/>
      <c r="M123" s="52"/>
      <c r="N123" s="52"/>
      <c r="O123" s="52"/>
      <c r="P123" s="52"/>
      <c r="Q123" s="52"/>
      <c r="R123" s="52"/>
      <c r="S123" s="52"/>
      <c r="T123" s="52"/>
      <c r="U123" s="52"/>
      <c r="V123" s="52"/>
      <c r="W123" s="52"/>
      <c r="X123" s="52"/>
    </row>
    <row r="124" spans="1:24" ht="231" customHeight="1">
      <c r="A124" s="52"/>
      <c r="B124" s="52"/>
      <c r="C124" s="52"/>
      <c r="D124" s="52"/>
      <c r="E124" s="52"/>
      <c r="F124" s="52"/>
      <c r="G124" s="52"/>
      <c r="H124" s="52"/>
      <c r="I124" s="52"/>
      <c r="J124" s="290"/>
      <c r="K124" s="52"/>
      <c r="L124" s="52"/>
      <c r="M124" s="52"/>
      <c r="N124" s="52"/>
      <c r="O124" s="52"/>
      <c r="P124" s="52"/>
      <c r="Q124" s="52"/>
      <c r="R124" s="52"/>
      <c r="S124" s="52"/>
      <c r="T124" s="52"/>
      <c r="U124" s="52"/>
      <c r="V124" s="52"/>
      <c r="W124" s="52"/>
      <c r="X124" s="52"/>
    </row>
    <row r="125" spans="1:24" ht="231" customHeight="1">
      <c r="A125" s="52"/>
      <c r="B125" s="52"/>
      <c r="C125" s="52"/>
      <c r="D125" s="52"/>
      <c r="E125" s="52"/>
      <c r="F125" s="52"/>
      <c r="G125" s="52"/>
      <c r="H125" s="52"/>
      <c r="I125" s="52"/>
      <c r="J125" s="290"/>
      <c r="K125" s="52"/>
      <c r="L125" s="52"/>
      <c r="M125" s="52"/>
      <c r="N125" s="52"/>
      <c r="O125" s="52"/>
      <c r="P125" s="52"/>
      <c r="Q125" s="52"/>
      <c r="R125" s="52"/>
      <c r="S125" s="52"/>
      <c r="T125" s="52"/>
      <c r="U125" s="52"/>
      <c r="V125" s="52"/>
      <c r="W125" s="52"/>
      <c r="X125" s="52"/>
    </row>
    <row r="126" spans="1:24" ht="231" customHeight="1">
      <c r="A126" s="52"/>
      <c r="B126" s="52"/>
      <c r="C126" s="52"/>
      <c r="D126" s="52"/>
      <c r="E126" s="52"/>
      <c r="F126" s="52"/>
      <c r="G126" s="52"/>
      <c r="H126" s="52"/>
      <c r="I126" s="52"/>
      <c r="J126" s="290"/>
      <c r="K126" s="52"/>
      <c r="L126" s="52"/>
      <c r="M126" s="52"/>
      <c r="N126" s="52"/>
      <c r="O126" s="52"/>
      <c r="P126" s="52"/>
      <c r="Q126" s="52"/>
      <c r="R126" s="52"/>
      <c r="S126" s="52"/>
      <c r="T126" s="52"/>
      <c r="U126" s="52"/>
      <c r="V126" s="52"/>
      <c r="W126" s="52"/>
      <c r="X126" s="52"/>
    </row>
    <row r="127" spans="1:24" ht="231" customHeight="1">
      <c r="A127" s="52"/>
      <c r="B127" s="52"/>
      <c r="C127" s="52"/>
      <c r="D127" s="52"/>
      <c r="E127" s="52"/>
      <c r="F127" s="52"/>
      <c r="G127" s="52"/>
      <c r="H127" s="52"/>
      <c r="I127" s="52"/>
      <c r="J127" s="290"/>
      <c r="K127" s="52"/>
      <c r="L127" s="52"/>
      <c r="M127" s="52"/>
      <c r="N127" s="52"/>
      <c r="O127" s="52"/>
      <c r="P127" s="52"/>
      <c r="Q127" s="52"/>
      <c r="R127" s="52"/>
      <c r="S127" s="52"/>
      <c r="T127" s="52"/>
      <c r="U127" s="52"/>
      <c r="V127" s="52"/>
      <c r="W127" s="52"/>
      <c r="X127" s="52"/>
    </row>
    <row r="128" spans="1:24" ht="231" customHeight="1">
      <c r="A128" s="52"/>
      <c r="B128" s="52"/>
      <c r="C128" s="52"/>
      <c r="D128" s="52"/>
      <c r="E128" s="52"/>
      <c r="F128" s="52"/>
      <c r="G128" s="52"/>
      <c r="H128" s="52"/>
      <c r="I128" s="52"/>
      <c r="J128" s="290"/>
      <c r="K128" s="52"/>
      <c r="L128" s="52"/>
      <c r="M128" s="52"/>
      <c r="N128" s="52"/>
      <c r="O128" s="52"/>
      <c r="P128" s="52"/>
      <c r="Q128" s="52"/>
      <c r="R128" s="52"/>
      <c r="S128" s="52"/>
      <c r="T128" s="52"/>
      <c r="U128" s="52"/>
      <c r="V128" s="52"/>
      <c r="W128" s="52"/>
      <c r="X128" s="52"/>
    </row>
    <row r="129" spans="1:24" ht="231" customHeight="1">
      <c r="A129" s="52"/>
      <c r="B129" s="52"/>
      <c r="C129" s="52"/>
      <c r="D129" s="52"/>
      <c r="E129" s="52"/>
      <c r="F129" s="52"/>
      <c r="G129" s="52"/>
      <c r="H129" s="52"/>
      <c r="I129" s="52"/>
      <c r="J129" s="290"/>
      <c r="K129" s="52"/>
      <c r="L129" s="52"/>
      <c r="M129" s="52"/>
      <c r="N129" s="52"/>
      <c r="O129" s="52"/>
      <c r="P129" s="52"/>
      <c r="Q129" s="52"/>
      <c r="R129" s="52"/>
      <c r="S129" s="52"/>
      <c r="T129" s="52"/>
      <c r="U129" s="52"/>
      <c r="V129" s="52"/>
      <c r="W129" s="52"/>
      <c r="X129" s="52"/>
    </row>
    <row r="130" spans="1:24" ht="231" customHeight="1">
      <c r="A130" s="52"/>
      <c r="B130" s="52"/>
      <c r="C130" s="52"/>
      <c r="D130" s="52"/>
      <c r="E130" s="52"/>
      <c r="F130" s="52"/>
      <c r="G130" s="52"/>
      <c r="H130" s="52"/>
      <c r="I130" s="52"/>
      <c r="J130" s="290"/>
      <c r="K130" s="52"/>
      <c r="L130" s="52"/>
      <c r="M130" s="52"/>
      <c r="N130" s="52"/>
      <c r="O130" s="52"/>
      <c r="P130" s="52"/>
      <c r="Q130" s="52"/>
      <c r="R130" s="52"/>
      <c r="S130" s="52"/>
      <c r="T130" s="52"/>
      <c r="U130" s="52"/>
      <c r="V130" s="52"/>
      <c r="W130" s="52"/>
      <c r="X130" s="52"/>
    </row>
    <row r="131" spans="1:24" ht="231" customHeight="1">
      <c r="A131" s="52"/>
      <c r="B131" s="52"/>
      <c r="C131" s="52"/>
      <c r="D131" s="52"/>
      <c r="E131" s="52"/>
      <c r="F131" s="52"/>
      <c r="G131" s="52"/>
      <c r="H131" s="52"/>
      <c r="I131" s="52"/>
      <c r="J131" s="290"/>
      <c r="K131" s="52"/>
      <c r="L131" s="52"/>
      <c r="M131" s="52"/>
      <c r="N131" s="52"/>
      <c r="O131" s="52"/>
      <c r="P131" s="52"/>
      <c r="Q131" s="52"/>
      <c r="R131" s="52"/>
      <c r="S131" s="52"/>
      <c r="T131" s="52"/>
      <c r="U131" s="52"/>
      <c r="V131" s="52"/>
      <c r="W131" s="52"/>
      <c r="X131" s="52"/>
    </row>
    <row r="132" spans="1:24" ht="231" customHeight="1">
      <c r="A132" s="52"/>
      <c r="B132" s="52"/>
      <c r="C132" s="52"/>
      <c r="D132" s="52"/>
      <c r="E132" s="52"/>
      <c r="F132" s="52"/>
      <c r="G132" s="52"/>
      <c r="H132" s="52"/>
      <c r="I132" s="52"/>
      <c r="J132" s="290"/>
      <c r="K132" s="52"/>
      <c r="L132" s="52"/>
      <c r="M132" s="52"/>
      <c r="N132" s="52"/>
      <c r="O132" s="52"/>
      <c r="P132" s="52"/>
      <c r="Q132" s="52"/>
      <c r="R132" s="52"/>
      <c r="S132" s="52"/>
      <c r="T132" s="52"/>
      <c r="U132" s="52"/>
      <c r="V132" s="52"/>
      <c r="W132" s="52"/>
      <c r="X132" s="52"/>
    </row>
    <row r="133" spans="1:24" ht="231" customHeight="1">
      <c r="A133" s="52"/>
      <c r="B133" s="52"/>
      <c r="C133" s="52"/>
      <c r="D133" s="52"/>
      <c r="E133" s="52"/>
      <c r="F133" s="52"/>
      <c r="G133" s="52"/>
      <c r="H133" s="52"/>
      <c r="I133" s="52"/>
      <c r="J133" s="290"/>
      <c r="K133" s="52"/>
      <c r="L133" s="52"/>
      <c r="M133" s="52"/>
      <c r="N133" s="52"/>
      <c r="O133" s="52"/>
      <c r="P133" s="52"/>
      <c r="Q133" s="52"/>
      <c r="R133" s="52"/>
      <c r="S133" s="52"/>
      <c r="T133" s="52"/>
      <c r="U133" s="52"/>
      <c r="V133" s="52"/>
      <c r="W133" s="52"/>
      <c r="X133" s="52"/>
    </row>
    <row r="134" spans="1:24" ht="231" customHeight="1">
      <c r="A134" s="52"/>
      <c r="B134" s="52"/>
      <c r="C134" s="52"/>
      <c r="D134" s="52"/>
      <c r="E134" s="52"/>
      <c r="F134" s="52"/>
      <c r="G134" s="52"/>
      <c r="H134" s="52"/>
      <c r="I134" s="52"/>
      <c r="J134" s="290"/>
      <c r="K134" s="52"/>
      <c r="L134" s="52"/>
      <c r="M134" s="52"/>
      <c r="N134" s="52"/>
      <c r="O134" s="52"/>
      <c r="P134" s="52"/>
      <c r="Q134" s="52"/>
      <c r="R134" s="52"/>
      <c r="S134" s="52"/>
      <c r="T134" s="52"/>
      <c r="U134" s="52"/>
      <c r="V134" s="52"/>
      <c r="W134" s="52"/>
      <c r="X134" s="52"/>
    </row>
    <row r="135" spans="1:24" ht="231" customHeight="1">
      <c r="A135" s="52"/>
      <c r="B135" s="52"/>
      <c r="C135" s="52"/>
      <c r="D135" s="52"/>
      <c r="E135" s="52"/>
      <c r="F135" s="52"/>
      <c r="G135" s="52"/>
      <c r="H135" s="52"/>
      <c r="I135" s="52"/>
      <c r="J135" s="290"/>
      <c r="K135" s="52"/>
      <c r="L135" s="52"/>
      <c r="M135" s="52"/>
      <c r="N135" s="52"/>
      <c r="O135" s="52"/>
      <c r="P135" s="52"/>
      <c r="Q135" s="52"/>
      <c r="R135" s="52"/>
      <c r="S135" s="52"/>
      <c r="T135" s="52"/>
      <c r="U135" s="52"/>
      <c r="V135" s="52"/>
      <c r="W135" s="52"/>
      <c r="X135" s="52"/>
    </row>
    <row r="136" spans="1:24" ht="231" customHeight="1">
      <c r="A136" s="52"/>
      <c r="B136" s="52"/>
      <c r="C136" s="52"/>
      <c r="D136" s="52"/>
      <c r="E136" s="52"/>
      <c r="F136" s="52"/>
      <c r="G136" s="52"/>
      <c r="H136" s="52"/>
      <c r="I136" s="52"/>
      <c r="J136" s="290"/>
      <c r="K136" s="52"/>
      <c r="L136" s="52"/>
      <c r="M136" s="52"/>
      <c r="N136" s="52"/>
      <c r="O136" s="52"/>
      <c r="P136" s="52"/>
      <c r="Q136" s="52"/>
      <c r="R136" s="52"/>
      <c r="S136" s="52"/>
      <c r="T136" s="52"/>
      <c r="U136" s="52"/>
      <c r="V136" s="52"/>
      <c r="W136" s="52"/>
      <c r="X136" s="52"/>
    </row>
    <row r="137" spans="1:24" ht="231" customHeight="1">
      <c r="A137" s="52"/>
      <c r="B137" s="52"/>
      <c r="C137" s="52"/>
      <c r="D137" s="52"/>
      <c r="E137" s="52"/>
      <c r="F137" s="52"/>
      <c r="G137" s="52"/>
      <c r="H137" s="52"/>
      <c r="I137" s="52"/>
      <c r="J137" s="290"/>
      <c r="K137" s="52"/>
      <c r="L137" s="52"/>
      <c r="M137" s="52"/>
      <c r="N137" s="52"/>
      <c r="O137" s="52"/>
      <c r="P137" s="52"/>
      <c r="Q137" s="52"/>
      <c r="R137" s="52"/>
      <c r="S137" s="52"/>
      <c r="T137" s="52"/>
      <c r="U137" s="52"/>
      <c r="V137" s="52"/>
      <c r="W137" s="52"/>
      <c r="X137" s="52"/>
    </row>
    <row r="138" spans="1:24" ht="231" customHeight="1">
      <c r="A138" s="52"/>
      <c r="B138" s="52"/>
      <c r="C138" s="52"/>
      <c r="D138" s="52"/>
      <c r="E138" s="52"/>
      <c r="F138" s="52"/>
      <c r="G138" s="52"/>
      <c r="H138" s="52"/>
      <c r="I138" s="52"/>
      <c r="J138" s="290"/>
      <c r="K138" s="52"/>
      <c r="L138" s="52"/>
      <c r="M138" s="52"/>
      <c r="N138" s="52"/>
      <c r="O138" s="52"/>
      <c r="P138" s="52"/>
      <c r="Q138" s="52"/>
      <c r="R138" s="52"/>
      <c r="S138" s="52"/>
      <c r="T138" s="52"/>
      <c r="U138" s="52"/>
      <c r="V138" s="52"/>
      <c r="W138" s="52"/>
      <c r="X138" s="52"/>
    </row>
    <row r="139" spans="1:24" ht="231" customHeight="1">
      <c r="A139" s="52"/>
      <c r="B139" s="52"/>
      <c r="C139" s="52"/>
      <c r="D139" s="52"/>
      <c r="E139" s="52"/>
      <c r="F139" s="52"/>
      <c r="G139" s="52"/>
      <c r="H139" s="52"/>
      <c r="I139" s="52"/>
      <c r="J139" s="290"/>
      <c r="K139" s="52"/>
      <c r="L139" s="52"/>
      <c r="M139" s="52"/>
      <c r="N139" s="52"/>
      <c r="O139" s="52"/>
      <c r="P139" s="52"/>
      <c r="Q139" s="52"/>
      <c r="R139" s="52"/>
      <c r="S139" s="52"/>
      <c r="T139" s="52"/>
      <c r="U139" s="52"/>
      <c r="V139" s="52"/>
      <c r="W139" s="52"/>
      <c r="X139" s="52"/>
    </row>
    <row r="140" spans="1:24" ht="231" customHeight="1">
      <c r="A140" s="52"/>
      <c r="B140" s="52"/>
      <c r="C140" s="52"/>
      <c r="D140" s="52"/>
      <c r="E140" s="52"/>
      <c r="F140" s="52"/>
      <c r="G140" s="52"/>
      <c r="H140" s="52"/>
      <c r="I140" s="52"/>
      <c r="J140" s="290"/>
      <c r="K140" s="52"/>
      <c r="L140" s="52"/>
      <c r="M140" s="52"/>
      <c r="N140" s="52"/>
      <c r="O140" s="52"/>
      <c r="P140" s="52"/>
      <c r="Q140" s="52"/>
      <c r="R140" s="52"/>
      <c r="S140" s="52"/>
      <c r="T140" s="52"/>
      <c r="U140" s="52"/>
      <c r="V140" s="52"/>
      <c r="W140" s="52"/>
      <c r="X140" s="52"/>
    </row>
    <row r="141" spans="1:24" ht="231" customHeight="1">
      <c r="A141" s="52"/>
      <c r="B141" s="52"/>
      <c r="C141" s="52"/>
      <c r="D141" s="52"/>
      <c r="E141" s="52"/>
      <c r="F141" s="52"/>
      <c r="G141" s="52"/>
      <c r="H141" s="52"/>
      <c r="I141" s="52"/>
      <c r="J141" s="290"/>
      <c r="K141" s="52"/>
      <c r="L141" s="52"/>
      <c r="M141" s="52"/>
      <c r="N141" s="52"/>
      <c r="O141" s="52"/>
      <c r="P141" s="52"/>
      <c r="Q141" s="52"/>
      <c r="R141" s="52"/>
      <c r="S141" s="52"/>
      <c r="T141" s="52"/>
      <c r="U141" s="52"/>
      <c r="V141" s="52"/>
      <c r="W141" s="52"/>
      <c r="X141" s="52"/>
    </row>
    <row r="142" spans="1:24" ht="231" customHeight="1">
      <c r="A142" s="52"/>
      <c r="B142" s="52"/>
      <c r="C142" s="52"/>
      <c r="D142" s="52"/>
      <c r="E142" s="52"/>
      <c r="F142" s="52"/>
      <c r="G142" s="52"/>
      <c r="H142" s="52"/>
      <c r="I142" s="52"/>
      <c r="J142" s="290"/>
      <c r="K142" s="52"/>
      <c r="L142" s="52"/>
      <c r="M142" s="52"/>
      <c r="N142" s="52"/>
      <c r="O142" s="52"/>
      <c r="P142" s="52"/>
      <c r="Q142" s="52"/>
      <c r="R142" s="52"/>
      <c r="S142" s="52"/>
      <c r="T142" s="52"/>
      <c r="U142" s="52"/>
      <c r="V142" s="52"/>
      <c r="W142" s="52"/>
      <c r="X142" s="52"/>
    </row>
    <row r="143" spans="1:24" ht="231" customHeight="1">
      <c r="A143" s="52"/>
      <c r="B143" s="52"/>
      <c r="C143" s="52"/>
      <c r="D143" s="52"/>
      <c r="E143" s="52"/>
      <c r="F143" s="52"/>
      <c r="G143" s="52"/>
      <c r="H143" s="52"/>
      <c r="I143" s="52"/>
      <c r="J143" s="290"/>
      <c r="K143" s="52"/>
      <c r="L143" s="52"/>
      <c r="M143" s="52"/>
      <c r="N143" s="52"/>
      <c r="O143" s="52"/>
      <c r="P143" s="52"/>
      <c r="Q143" s="52"/>
      <c r="R143" s="52"/>
      <c r="S143" s="52"/>
      <c r="T143" s="52"/>
      <c r="U143" s="52"/>
      <c r="V143" s="52"/>
      <c r="W143" s="52"/>
      <c r="X143" s="52"/>
    </row>
    <row r="144" spans="1:24" ht="231" customHeight="1">
      <c r="A144" s="52"/>
      <c r="B144" s="52"/>
      <c r="C144" s="52"/>
      <c r="D144" s="52"/>
      <c r="E144" s="52"/>
      <c r="F144" s="52"/>
      <c r="G144" s="52"/>
      <c r="H144" s="52"/>
      <c r="I144" s="52"/>
      <c r="J144" s="290"/>
      <c r="K144" s="52"/>
      <c r="L144" s="52"/>
      <c r="M144" s="52"/>
      <c r="N144" s="52"/>
      <c r="O144" s="52"/>
      <c r="P144" s="52"/>
      <c r="Q144" s="52"/>
      <c r="R144" s="52"/>
      <c r="S144" s="52"/>
      <c r="T144" s="52"/>
      <c r="U144" s="52"/>
      <c r="V144" s="52"/>
      <c r="W144" s="52"/>
      <c r="X144" s="52"/>
    </row>
    <row r="145" spans="1:24" ht="231" customHeight="1">
      <c r="A145" s="52"/>
      <c r="B145" s="52"/>
      <c r="C145" s="52"/>
      <c r="D145" s="52"/>
      <c r="E145" s="52"/>
      <c r="F145" s="52"/>
      <c r="G145" s="52"/>
      <c r="H145" s="52"/>
      <c r="I145" s="52"/>
      <c r="J145" s="290"/>
      <c r="K145" s="52"/>
      <c r="L145" s="52"/>
      <c r="M145" s="52"/>
      <c r="N145" s="52"/>
      <c r="O145" s="52"/>
      <c r="P145" s="52"/>
      <c r="Q145" s="52"/>
      <c r="R145" s="52"/>
      <c r="S145" s="52"/>
      <c r="T145" s="52"/>
      <c r="U145" s="52"/>
      <c r="V145" s="52"/>
      <c r="W145" s="52"/>
      <c r="X145" s="52"/>
    </row>
    <row r="146" spans="1:24" ht="231" customHeight="1">
      <c r="A146" s="52"/>
      <c r="B146" s="52"/>
      <c r="C146" s="52"/>
      <c r="D146" s="52"/>
      <c r="E146" s="52"/>
      <c r="F146" s="52"/>
      <c r="G146" s="52"/>
      <c r="H146" s="52"/>
      <c r="I146" s="52"/>
      <c r="J146" s="290"/>
      <c r="K146" s="52"/>
      <c r="L146" s="52"/>
      <c r="M146" s="52"/>
      <c r="N146" s="52"/>
      <c r="O146" s="52"/>
      <c r="P146" s="52"/>
      <c r="Q146" s="52"/>
      <c r="R146" s="52"/>
      <c r="S146" s="52"/>
      <c r="T146" s="52"/>
      <c r="U146" s="52"/>
      <c r="V146" s="52"/>
      <c r="W146" s="52"/>
      <c r="X146" s="52"/>
    </row>
    <row r="147" spans="1:24" ht="231" customHeight="1">
      <c r="A147" s="52"/>
      <c r="B147" s="52"/>
      <c r="C147" s="52"/>
      <c r="D147" s="52"/>
      <c r="E147" s="52"/>
      <c r="F147" s="52"/>
      <c r="G147" s="52"/>
      <c r="H147" s="52"/>
      <c r="I147" s="52"/>
      <c r="J147" s="290"/>
      <c r="K147" s="52"/>
      <c r="L147" s="52"/>
      <c r="M147" s="52"/>
      <c r="N147" s="52"/>
      <c r="O147" s="52"/>
      <c r="P147" s="52"/>
      <c r="Q147" s="52"/>
      <c r="R147" s="52"/>
      <c r="S147" s="52"/>
      <c r="T147" s="52"/>
      <c r="U147" s="52"/>
      <c r="V147" s="52"/>
      <c r="W147" s="52"/>
      <c r="X147" s="52"/>
    </row>
    <row r="148" spans="1:24" ht="231" customHeight="1">
      <c r="A148" s="52"/>
      <c r="B148" s="52"/>
      <c r="C148" s="52"/>
      <c r="D148" s="52"/>
      <c r="E148" s="52"/>
      <c r="F148" s="52"/>
      <c r="G148" s="52"/>
      <c r="H148" s="52"/>
      <c r="I148" s="52"/>
      <c r="J148" s="290"/>
      <c r="K148" s="52"/>
      <c r="L148" s="52"/>
      <c r="M148" s="52"/>
      <c r="N148" s="52"/>
      <c r="O148" s="52"/>
      <c r="P148" s="52"/>
      <c r="Q148" s="52"/>
      <c r="R148" s="52"/>
      <c r="S148" s="52"/>
      <c r="T148" s="52"/>
      <c r="U148" s="52"/>
      <c r="V148" s="52"/>
      <c r="W148" s="52"/>
      <c r="X148" s="52"/>
    </row>
    <row r="149" spans="1:24" ht="231" customHeight="1">
      <c r="A149" s="52"/>
      <c r="B149" s="52"/>
      <c r="C149" s="52"/>
      <c r="D149" s="52"/>
      <c r="E149" s="52"/>
      <c r="F149" s="52"/>
      <c r="G149" s="52"/>
      <c r="H149" s="52"/>
      <c r="I149" s="52"/>
      <c r="J149" s="290"/>
      <c r="K149" s="52"/>
      <c r="L149" s="52"/>
      <c r="M149" s="52"/>
      <c r="N149" s="52"/>
      <c r="O149" s="52"/>
      <c r="P149" s="52"/>
      <c r="Q149" s="52"/>
      <c r="R149" s="52"/>
      <c r="S149" s="52"/>
      <c r="T149" s="52"/>
      <c r="U149" s="52"/>
      <c r="V149" s="52"/>
      <c r="W149" s="52"/>
      <c r="X149" s="52"/>
    </row>
    <row r="150" spans="1:24" ht="231" customHeight="1">
      <c r="A150" s="52"/>
      <c r="B150" s="52"/>
      <c r="C150" s="52"/>
      <c r="D150" s="52"/>
      <c r="E150" s="52"/>
      <c r="F150" s="52"/>
      <c r="G150" s="52"/>
      <c r="H150" s="52"/>
      <c r="I150" s="52"/>
      <c r="J150" s="290"/>
      <c r="K150" s="52"/>
      <c r="L150" s="52"/>
      <c r="M150" s="52"/>
      <c r="N150" s="52"/>
      <c r="O150" s="52"/>
      <c r="P150" s="52"/>
      <c r="Q150" s="52"/>
      <c r="R150" s="52"/>
      <c r="S150" s="52"/>
      <c r="T150" s="52"/>
      <c r="U150" s="52"/>
      <c r="V150" s="52"/>
      <c r="W150" s="52"/>
      <c r="X150" s="52"/>
    </row>
    <row r="151" spans="1:24" ht="231" customHeight="1">
      <c r="A151" s="52"/>
      <c r="B151" s="52"/>
      <c r="C151" s="52"/>
      <c r="D151" s="52"/>
      <c r="E151" s="52"/>
      <c r="F151" s="52"/>
      <c r="G151" s="52"/>
      <c r="H151" s="52"/>
      <c r="I151" s="52"/>
      <c r="J151" s="290"/>
      <c r="K151" s="52"/>
      <c r="L151" s="52"/>
      <c r="M151" s="52"/>
      <c r="N151" s="52"/>
      <c r="O151" s="52"/>
      <c r="P151" s="52"/>
      <c r="Q151" s="52"/>
      <c r="R151" s="52"/>
      <c r="S151" s="52"/>
      <c r="T151" s="52"/>
      <c r="U151" s="52"/>
      <c r="V151" s="52"/>
      <c r="W151" s="52"/>
      <c r="X151" s="52"/>
    </row>
    <row r="152" spans="1:24" ht="231" customHeight="1">
      <c r="A152" s="52"/>
      <c r="B152" s="52"/>
      <c r="C152" s="52"/>
      <c r="D152" s="52"/>
      <c r="E152" s="52"/>
      <c r="F152" s="52"/>
      <c r="G152" s="52"/>
      <c r="H152" s="52"/>
      <c r="I152" s="52"/>
      <c r="J152" s="290"/>
      <c r="K152" s="52"/>
      <c r="L152" s="52"/>
      <c r="M152" s="52"/>
      <c r="N152" s="52"/>
      <c r="O152" s="52"/>
      <c r="P152" s="52"/>
      <c r="Q152" s="52"/>
      <c r="R152" s="52"/>
      <c r="S152" s="52"/>
      <c r="T152" s="52"/>
      <c r="U152" s="52"/>
      <c r="V152" s="52"/>
      <c r="W152" s="52"/>
      <c r="X152" s="52"/>
    </row>
    <row r="153" spans="1:24" ht="231" customHeight="1">
      <c r="A153" s="52"/>
      <c r="B153" s="52"/>
      <c r="C153" s="52"/>
      <c r="D153" s="52"/>
      <c r="E153" s="52"/>
      <c r="F153" s="52"/>
      <c r="G153" s="52"/>
      <c r="H153" s="52"/>
      <c r="I153" s="52"/>
      <c r="J153" s="290"/>
      <c r="K153" s="52"/>
      <c r="L153" s="52"/>
      <c r="M153" s="52"/>
      <c r="N153" s="52"/>
      <c r="O153" s="52"/>
      <c r="P153" s="52"/>
      <c r="Q153" s="52"/>
      <c r="R153" s="52"/>
      <c r="S153" s="52"/>
      <c r="T153" s="52"/>
      <c r="U153" s="52"/>
      <c r="V153" s="52"/>
      <c r="W153" s="52"/>
      <c r="X153" s="52"/>
    </row>
    <row r="154" spans="1:24" ht="231" customHeight="1">
      <c r="A154" s="52"/>
      <c r="B154" s="52"/>
      <c r="C154" s="52"/>
      <c r="D154" s="52"/>
      <c r="E154" s="52"/>
      <c r="F154" s="52"/>
      <c r="G154" s="52"/>
      <c r="H154" s="52"/>
      <c r="I154" s="52"/>
      <c r="J154" s="290"/>
      <c r="K154" s="52"/>
      <c r="L154" s="52"/>
      <c r="M154" s="52"/>
      <c r="N154" s="52"/>
      <c r="O154" s="52"/>
      <c r="P154" s="52"/>
      <c r="Q154" s="52"/>
      <c r="R154" s="52"/>
      <c r="S154" s="52"/>
      <c r="T154" s="52"/>
      <c r="U154" s="52"/>
      <c r="V154" s="52"/>
      <c r="W154" s="52"/>
      <c r="X154" s="52"/>
    </row>
    <row r="155" spans="1:24" ht="231" customHeight="1">
      <c r="A155" s="52"/>
      <c r="B155" s="52"/>
      <c r="C155" s="52"/>
      <c r="D155" s="52"/>
      <c r="E155" s="52"/>
      <c r="F155" s="52"/>
      <c r="G155" s="52"/>
      <c r="H155" s="52"/>
      <c r="I155" s="52"/>
      <c r="J155" s="290"/>
      <c r="K155" s="52"/>
      <c r="L155" s="52"/>
      <c r="M155" s="52"/>
      <c r="N155" s="52"/>
      <c r="O155" s="52"/>
      <c r="P155" s="52"/>
      <c r="Q155" s="52"/>
      <c r="R155" s="52"/>
      <c r="S155" s="52"/>
      <c r="T155" s="52"/>
      <c r="U155" s="52"/>
      <c r="V155" s="52"/>
      <c r="W155" s="52"/>
      <c r="X155" s="52"/>
    </row>
    <row r="156" spans="1:24" ht="231" customHeight="1">
      <c r="A156" s="52"/>
      <c r="B156" s="52"/>
      <c r="C156" s="52"/>
      <c r="D156" s="52"/>
      <c r="E156" s="52"/>
      <c r="F156" s="52"/>
      <c r="G156" s="52"/>
      <c r="H156" s="52"/>
      <c r="I156" s="52"/>
      <c r="J156" s="290"/>
      <c r="K156" s="52"/>
      <c r="L156" s="52"/>
      <c r="M156" s="52"/>
      <c r="N156" s="52"/>
      <c r="O156" s="52"/>
      <c r="P156" s="52"/>
      <c r="Q156" s="52"/>
      <c r="R156" s="52"/>
      <c r="S156" s="52"/>
      <c r="T156" s="52"/>
      <c r="U156" s="52"/>
      <c r="V156" s="52"/>
      <c r="W156" s="52"/>
      <c r="X156" s="52"/>
    </row>
    <row r="157" spans="1:24" ht="231" customHeight="1">
      <c r="A157" s="52"/>
      <c r="B157" s="52"/>
      <c r="C157" s="52"/>
      <c r="D157" s="52"/>
      <c r="E157" s="52"/>
      <c r="F157" s="52"/>
      <c r="G157" s="52"/>
      <c r="H157" s="52"/>
      <c r="I157" s="52"/>
      <c r="J157" s="290"/>
      <c r="K157" s="52"/>
      <c r="L157" s="52"/>
      <c r="M157" s="52"/>
      <c r="N157" s="52"/>
      <c r="O157" s="52"/>
      <c r="P157" s="52"/>
      <c r="Q157" s="52"/>
      <c r="R157" s="52"/>
      <c r="S157" s="52"/>
      <c r="T157" s="52"/>
      <c r="U157" s="52"/>
      <c r="V157" s="52"/>
      <c r="W157" s="52"/>
      <c r="X157" s="52"/>
    </row>
    <row r="158" spans="1:24" ht="231" customHeight="1">
      <c r="A158" s="52"/>
      <c r="B158" s="52"/>
      <c r="C158" s="52"/>
      <c r="D158" s="52"/>
      <c r="E158" s="52"/>
      <c r="F158" s="52"/>
      <c r="G158" s="52"/>
      <c r="H158" s="52"/>
      <c r="I158" s="52"/>
      <c r="J158" s="290"/>
      <c r="K158" s="52"/>
      <c r="L158" s="52"/>
      <c r="M158" s="52"/>
      <c r="N158" s="52"/>
      <c r="O158" s="52"/>
      <c r="P158" s="52"/>
      <c r="Q158" s="52"/>
      <c r="R158" s="52"/>
      <c r="S158" s="52"/>
      <c r="T158" s="52"/>
      <c r="U158" s="52"/>
      <c r="V158" s="52"/>
      <c r="W158" s="52"/>
      <c r="X158" s="52"/>
    </row>
    <row r="159" spans="1:24" ht="231" customHeight="1">
      <c r="A159" s="52"/>
      <c r="B159" s="52"/>
      <c r="C159" s="52"/>
      <c r="D159" s="52"/>
      <c r="E159" s="52"/>
      <c r="F159" s="52"/>
      <c r="G159" s="52"/>
      <c r="H159" s="52"/>
      <c r="I159" s="52"/>
      <c r="J159" s="290"/>
      <c r="K159" s="52"/>
      <c r="L159" s="52"/>
      <c r="M159" s="52"/>
      <c r="N159" s="52"/>
      <c r="O159" s="52"/>
      <c r="P159" s="52"/>
      <c r="Q159" s="52"/>
      <c r="R159" s="52"/>
      <c r="S159" s="52"/>
      <c r="T159" s="52"/>
      <c r="U159" s="52"/>
      <c r="V159" s="52"/>
      <c r="W159" s="52"/>
      <c r="X159" s="52"/>
    </row>
    <row r="160" spans="1:24" ht="231" customHeight="1">
      <c r="A160" s="52"/>
      <c r="B160" s="52"/>
      <c r="C160" s="52"/>
      <c r="D160" s="52"/>
      <c r="E160" s="52"/>
      <c r="F160" s="52"/>
      <c r="G160" s="52"/>
      <c r="H160" s="52"/>
      <c r="I160" s="52"/>
      <c r="J160" s="290"/>
      <c r="K160" s="52"/>
      <c r="L160" s="52"/>
      <c r="M160" s="52"/>
      <c r="N160" s="52"/>
      <c r="O160" s="52"/>
      <c r="P160" s="52"/>
      <c r="Q160" s="52"/>
      <c r="R160" s="52"/>
      <c r="S160" s="52"/>
      <c r="T160" s="52"/>
      <c r="U160" s="52"/>
      <c r="V160" s="52"/>
      <c r="W160" s="52"/>
      <c r="X160" s="52"/>
    </row>
    <row r="161" spans="1:24" ht="231" customHeight="1">
      <c r="A161" s="52"/>
      <c r="B161" s="52"/>
      <c r="C161" s="52"/>
      <c r="D161" s="52"/>
      <c r="E161" s="52"/>
      <c r="F161" s="52"/>
      <c r="G161" s="52"/>
      <c r="H161" s="52"/>
      <c r="I161" s="52"/>
      <c r="J161" s="290"/>
      <c r="K161" s="52"/>
      <c r="L161" s="52"/>
      <c r="M161" s="52"/>
      <c r="N161" s="52"/>
      <c r="O161" s="52"/>
      <c r="P161" s="52"/>
      <c r="Q161" s="52"/>
      <c r="R161" s="52"/>
      <c r="S161" s="52"/>
      <c r="T161" s="52"/>
      <c r="U161" s="52"/>
      <c r="V161" s="52"/>
      <c r="W161" s="52"/>
      <c r="X161" s="52"/>
    </row>
    <row r="162" spans="1:24" ht="231" customHeight="1">
      <c r="A162" s="52"/>
      <c r="B162" s="52"/>
      <c r="C162" s="52"/>
      <c r="D162" s="52"/>
      <c r="E162" s="52"/>
      <c r="F162" s="52"/>
      <c r="G162" s="52"/>
      <c r="H162" s="52"/>
      <c r="I162" s="52"/>
      <c r="J162" s="290"/>
      <c r="K162" s="52"/>
      <c r="L162" s="52"/>
      <c r="M162" s="52"/>
      <c r="N162" s="52"/>
      <c r="O162" s="52"/>
      <c r="P162" s="52"/>
      <c r="Q162" s="52"/>
      <c r="R162" s="52"/>
      <c r="S162" s="52"/>
      <c r="T162" s="52"/>
      <c r="U162" s="52"/>
      <c r="V162" s="52"/>
      <c r="W162" s="52"/>
      <c r="X162" s="52"/>
    </row>
    <row r="163" spans="1:24" ht="231" customHeight="1">
      <c r="A163" s="52"/>
      <c r="B163" s="52"/>
      <c r="C163" s="52"/>
      <c r="D163" s="52"/>
      <c r="E163" s="52"/>
      <c r="F163" s="52"/>
      <c r="G163" s="52"/>
      <c r="H163" s="52"/>
      <c r="I163" s="52"/>
      <c r="J163" s="290"/>
      <c r="K163" s="52"/>
      <c r="L163" s="52"/>
      <c r="M163" s="52"/>
      <c r="N163" s="52"/>
      <c r="O163" s="52"/>
      <c r="P163" s="52"/>
      <c r="Q163" s="52"/>
      <c r="R163" s="52"/>
      <c r="S163" s="52"/>
      <c r="T163" s="52"/>
      <c r="U163" s="52"/>
      <c r="V163" s="52"/>
      <c r="W163" s="52"/>
      <c r="X163" s="52"/>
    </row>
    <row r="164" spans="1:24" ht="231" customHeight="1">
      <c r="A164" s="52"/>
      <c r="B164" s="52"/>
      <c r="C164" s="52"/>
      <c r="D164" s="52"/>
      <c r="E164" s="52"/>
      <c r="F164" s="52"/>
      <c r="G164" s="52"/>
      <c r="H164" s="52"/>
      <c r="I164" s="52"/>
      <c r="J164" s="290"/>
      <c r="K164" s="52"/>
      <c r="L164" s="52"/>
      <c r="M164" s="52"/>
      <c r="N164" s="52"/>
      <c r="O164" s="52"/>
      <c r="P164" s="52"/>
      <c r="Q164" s="52"/>
      <c r="R164" s="52"/>
      <c r="S164" s="52"/>
      <c r="T164" s="52"/>
      <c r="U164" s="52"/>
      <c r="V164" s="52"/>
      <c r="W164" s="52"/>
      <c r="X164" s="52"/>
    </row>
    <row r="165" spans="1:24" ht="231" customHeight="1">
      <c r="A165" s="52"/>
      <c r="B165" s="52"/>
      <c r="C165" s="52"/>
      <c r="D165" s="52"/>
      <c r="E165" s="52"/>
      <c r="F165" s="52"/>
      <c r="G165" s="52"/>
      <c r="H165" s="52"/>
      <c r="I165" s="52"/>
      <c r="J165" s="290"/>
      <c r="K165" s="52"/>
      <c r="L165" s="52"/>
      <c r="M165" s="52"/>
      <c r="N165" s="52"/>
      <c r="O165" s="52"/>
      <c r="P165" s="52"/>
      <c r="Q165" s="52"/>
      <c r="R165" s="52"/>
      <c r="S165" s="52"/>
      <c r="T165" s="52"/>
      <c r="U165" s="52"/>
      <c r="V165" s="52"/>
      <c r="W165" s="52"/>
      <c r="X165" s="52"/>
    </row>
    <row r="166" spans="1:24" ht="231" customHeight="1">
      <c r="A166" s="52"/>
      <c r="B166" s="52"/>
      <c r="C166" s="52"/>
      <c r="D166" s="52"/>
      <c r="E166" s="52"/>
      <c r="F166" s="52"/>
      <c r="G166" s="52"/>
      <c r="H166" s="52"/>
      <c r="I166" s="52"/>
      <c r="J166" s="290"/>
      <c r="K166" s="52"/>
      <c r="L166" s="52"/>
      <c r="M166" s="52"/>
      <c r="N166" s="52"/>
      <c r="O166" s="52"/>
      <c r="P166" s="52"/>
      <c r="Q166" s="52"/>
      <c r="R166" s="52"/>
      <c r="S166" s="52"/>
      <c r="T166" s="52"/>
      <c r="U166" s="52"/>
      <c r="V166" s="52"/>
      <c r="W166" s="52"/>
      <c r="X166" s="52"/>
    </row>
    <row r="167" spans="1:24" ht="231" customHeight="1">
      <c r="A167" s="52"/>
      <c r="B167" s="52"/>
      <c r="C167" s="52"/>
      <c r="D167" s="52"/>
      <c r="E167" s="52"/>
      <c r="F167" s="52"/>
      <c r="G167" s="52"/>
      <c r="H167" s="52"/>
      <c r="I167" s="52"/>
      <c r="J167" s="290"/>
      <c r="K167" s="52"/>
      <c r="L167" s="52"/>
      <c r="M167" s="52"/>
      <c r="N167" s="52"/>
      <c r="O167" s="52"/>
      <c r="P167" s="52"/>
      <c r="Q167" s="52"/>
      <c r="R167" s="52"/>
      <c r="S167" s="52"/>
      <c r="T167" s="52"/>
      <c r="U167" s="52"/>
      <c r="V167" s="52"/>
      <c r="W167" s="52"/>
      <c r="X167" s="52"/>
    </row>
    <row r="168" spans="1:24" ht="231" customHeight="1">
      <c r="A168" s="52"/>
      <c r="B168" s="52"/>
      <c r="C168" s="52"/>
      <c r="D168" s="52"/>
      <c r="E168" s="52"/>
      <c r="F168" s="52"/>
      <c r="G168" s="52"/>
      <c r="H168" s="52"/>
      <c r="I168" s="52"/>
      <c r="J168" s="290"/>
      <c r="K168" s="52"/>
      <c r="L168" s="52"/>
      <c r="M168" s="52"/>
      <c r="N168" s="52"/>
      <c r="O168" s="52"/>
      <c r="P168" s="52"/>
      <c r="Q168" s="52"/>
      <c r="R168" s="52"/>
      <c r="S168" s="52"/>
      <c r="T168" s="52"/>
      <c r="U168" s="52"/>
      <c r="V168" s="52"/>
      <c r="W168" s="52"/>
      <c r="X168" s="52"/>
    </row>
    <row r="169" spans="1:24" ht="231" customHeight="1">
      <c r="A169" s="52"/>
      <c r="B169" s="52"/>
      <c r="C169" s="52"/>
      <c r="D169" s="52"/>
      <c r="E169" s="52"/>
      <c r="F169" s="52"/>
      <c r="G169" s="52"/>
      <c r="H169" s="52"/>
      <c r="I169" s="52"/>
      <c r="J169" s="290"/>
      <c r="K169" s="52"/>
      <c r="L169" s="52"/>
      <c r="M169" s="52"/>
      <c r="N169" s="52"/>
      <c r="O169" s="52"/>
      <c r="P169" s="52"/>
      <c r="Q169" s="52"/>
      <c r="R169" s="52"/>
      <c r="S169" s="52"/>
      <c r="T169" s="52"/>
      <c r="U169" s="52"/>
      <c r="V169" s="52"/>
      <c r="W169" s="52"/>
      <c r="X169" s="52"/>
    </row>
    <row r="170" spans="1:24" ht="231" customHeight="1">
      <c r="A170" s="52"/>
      <c r="B170" s="52"/>
      <c r="C170" s="52"/>
      <c r="D170" s="52"/>
      <c r="E170" s="52"/>
      <c r="F170" s="52"/>
      <c r="G170" s="52"/>
      <c r="H170" s="52"/>
      <c r="I170" s="52"/>
      <c r="J170" s="290"/>
      <c r="K170" s="52"/>
      <c r="L170" s="52"/>
      <c r="M170" s="52"/>
      <c r="N170" s="52"/>
      <c r="O170" s="52"/>
      <c r="P170" s="52"/>
      <c r="Q170" s="52"/>
      <c r="R170" s="52"/>
      <c r="S170" s="52"/>
      <c r="T170" s="52"/>
      <c r="U170" s="52"/>
      <c r="V170" s="52"/>
      <c r="W170" s="52"/>
      <c r="X170" s="52"/>
    </row>
    <row r="171" spans="1:24" ht="231" customHeight="1">
      <c r="A171" s="52"/>
      <c r="B171" s="52"/>
      <c r="C171" s="52"/>
      <c r="D171" s="52"/>
      <c r="E171" s="52"/>
      <c r="F171" s="52"/>
      <c r="G171" s="52"/>
      <c r="H171" s="52"/>
      <c r="I171" s="52"/>
      <c r="J171" s="290"/>
      <c r="K171" s="52"/>
      <c r="L171" s="52"/>
      <c r="M171" s="52"/>
      <c r="N171" s="52"/>
      <c r="O171" s="52"/>
      <c r="P171" s="52"/>
      <c r="Q171" s="52"/>
      <c r="R171" s="52"/>
      <c r="S171" s="52"/>
      <c r="T171" s="52"/>
      <c r="U171" s="52"/>
      <c r="V171" s="52"/>
      <c r="W171" s="52"/>
      <c r="X171" s="52"/>
    </row>
    <row r="172" spans="1:24" ht="231" customHeight="1">
      <c r="A172" s="52"/>
      <c r="B172" s="52"/>
      <c r="C172" s="52"/>
      <c r="D172" s="52"/>
      <c r="E172" s="52"/>
      <c r="F172" s="52"/>
      <c r="G172" s="52"/>
      <c r="H172" s="52"/>
      <c r="I172" s="52"/>
      <c r="J172" s="290"/>
      <c r="K172" s="52"/>
      <c r="L172" s="52"/>
      <c r="M172" s="52"/>
      <c r="N172" s="52"/>
      <c r="O172" s="52"/>
      <c r="P172" s="52"/>
      <c r="Q172" s="52"/>
      <c r="R172" s="52"/>
      <c r="S172" s="52"/>
      <c r="T172" s="52"/>
      <c r="U172" s="52"/>
      <c r="V172" s="52"/>
      <c r="W172" s="52"/>
      <c r="X172" s="52"/>
    </row>
    <row r="173" spans="1:24" ht="231" customHeight="1">
      <c r="A173" s="52"/>
      <c r="B173" s="52"/>
      <c r="C173" s="52"/>
      <c r="D173" s="52"/>
      <c r="E173" s="52"/>
      <c r="F173" s="52"/>
      <c r="G173" s="52"/>
      <c r="H173" s="52"/>
      <c r="I173" s="52"/>
      <c r="J173" s="290"/>
      <c r="K173" s="52"/>
      <c r="L173" s="52"/>
      <c r="M173" s="52"/>
      <c r="N173" s="52"/>
      <c r="O173" s="52"/>
      <c r="P173" s="52"/>
      <c r="Q173" s="52"/>
      <c r="R173" s="52"/>
      <c r="S173" s="52"/>
      <c r="T173" s="52"/>
      <c r="U173" s="52"/>
      <c r="V173" s="52"/>
      <c r="W173" s="52"/>
      <c r="X173" s="52"/>
    </row>
  </sheetData>
  <mergeCells count="19">
    <mergeCell ref="A1:M1"/>
    <mergeCell ref="A2:J2"/>
    <mergeCell ref="A3:B3"/>
    <mergeCell ref="A4:A6"/>
    <mergeCell ref="B4:B6"/>
    <mergeCell ref="C4:C6"/>
    <mergeCell ref="D4:D6"/>
    <mergeCell ref="E4:E6"/>
    <mergeCell ref="F4:F6"/>
    <mergeCell ref="G4:G6"/>
    <mergeCell ref="N4:N6"/>
    <mergeCell ref="O4:AA4"/>
    <mergeCell ref="O5:AA5"/>
    <mergeCell ref="H4:H6"/>
    <mergeCell ref="I4:I6"/>
    <mergeCell ref="J4:J6"/>
    <mergeCell ref="K4:K6"/>
    <mergeCell ref="L4:L6"/>
    <mergeCell ref="M4:M6"/>
  </mergeCells>
  <dataValidations count="1">
    <dataValidation type="list" allowBlank="1" showInputMessage="1" showErrorMessage="1" sqref="E13 C9:C11 C13 E18 E7:E11">
      <formula1>#N/A</formula1>
    </dataValidation>
  </dataValidations>
  <pageMargins left="0.70866141732283472" right="0.70866141732283472" top="0.74803149606299213" bottom="0.74803149606299213" header="0.31496062992125984" footer="0.31496062992125984"/>
  <pageSetup paperSize="9" scale="14"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'C:\Users\LacilP\Desktop\MASTER SDBIP OP\2018 2019\CURRENT After Mid Year Master 18 19\[SDBIP 2018 2019 FINAL FOR MID YEAR MASTER 7 1 19 ic.xlsx]cds strategies 17 18'!#REF!</xm:f>
          </x14:formula1>
          <xm:sqref>C7:C8 C18</xm:sqref>
        </x14:dataValidation>
        <x14:dataValidation type="list" allowBlank="1" showInputMessage="1" showErrorMessage="1">
          <x14:formula1>
            <xm:f>'C:\MSUNDUZI\SDBIP &amp; OP 17 18\FINAL MID YEAR SDBIP &amp; OP 17 18\FINAL DATA SET MID YEAR 17 18\[SDBIP 2017 2018 MASTER FINAL MID YEAR 16 1 18.xlsx]kpa''s'!#REF!</xm:f>
          </x14:formula1>
          <xm:sqref>E14:E17</xm:sqref>
        </x14:dataValidation>
        <x14:dataValidation type="list" allowBlank="1" showInputMessage="1" showErrorMessage="1">
          <x14:formula1>
            <xm:f>'C:\MSUNDUZI\SDBIP &amp; OP 17 18\FINAL MID YEAR SDBIP &amp; OP 17 18\FINAL DATA SET MID YEAR 17 18\[SDBIP 2017 2018 MASTER FINAL MID YEAR 16 1 18.xlsx]cds strategies 17 18'!#REF!</xm:f>
          </x14:formula1>
          <xm:sqref>C14:C17</xm:sqref>
        </x14:dataValidation>
        <x14:dataValidation type="list" allowBlank="1" showInputMessage="1" showErrorMessage="1">
          <x14:formula1>
            <xm:f>'C:\Users\LungisaniK\Documents\[Copy of SDBIP 2018 2019 FINAL FOR MID YEAR.xlsx]cds strategies 17 18'!#REF!</xm:f>
          </x14:formula1>
          <xm:sqref>C12</xm:sqref>
        </x14:dataValidation>
        <x14:dataValidation type="list" allowBlank="1" showInputMessage="1" showErrorMessage="1">
          <x14:formula1>
            <xm:f>'C:\Users\indrasenc.MSUNDUZI\AppData\Local\Microsoft\Windows\Temporary Internet Files\Content.Outlook\2HR6HDY8\[Copy of Copy of SDBIP 2016 2017 MASTER 21 4 2016 M ZUMA COMM DEV.xlsx]kpa''s'!#REF!</xm:f>
          </x14:formula1>
          <xm:sqref>E12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50"/>
    <pageSetUpPr fitToPage="1"/>
  </sheetPr>
  <dimension ref="A1:J37"/>
  <sheetViews>
    <sheetView view="pageBreakPreview" zoomScaleNormal="100" zoomScaleSheetLayoutView="100" workbookViewId="0">
      <selection activeCell="AJ6" sqref="AJ6"/>
    </sheetView>
  </sheetViews>
  <sheetFormatPr defaultColWidth="9.109375" defaultRowHeight="14.4"/>
  <cols>
    <col min="1" max="16384" width="9.109375" style="2"/>
  </cols>
  <sheetData>
    <row r="1" spans="1:10" ht="15.6">
      <c r="A1" s="308" t="s">
        <v>35</v>
      </c>
      <c r="B1" s="308"/>
      <c r="C1" s="308"/>
      <c r="D1" s="308"/>
      <c r="E1" s="308"/>
      <c r="F1" s="308"/>
      <c r="G1" s="308"/>
      <c r="H1" s="308"/>
      <c r="I1" s="308"/>
      <c r="J1" s="308"/>
    </row>
    <row r="2" spans="1:10" ht="15.6">
      <c r="A2" s="308" t="s">
        <v>1135</v>
      </c>
      <c r="B2" s="308"/>
      <c r="C2" s="308"/>
      <c r="D2" s="308"/>
      <c r="E2" s="308"/>
      <c r="F2" s="308"/>
      <c r="G2" s="308"/>
      <c r="H2" s="308"/>
      <c r="I2" s="308"/>
      <c r="J2" s="308"/>
    </row>
    <row r="4" spans="1:10" ht="15.6">
      <c r="A4" s="308" t="s">
        <v>333</v>
      </c>
      <c r="B4" s="308"/>
      <c r="C4" s="308"/>
      <c r="D4" s="308"/>
      <c r="E4" s="308"/>
      <c r="F4" s="308"/>
      <c r="G4" s="308"/>
      <c r="H4" s="308"/>
      <c r="I4" s="308"/>
      <c r="J4" s="308"/>
    </row>
    <row r="34" spans="2:9">
      <c r="B34" s="338" t="s">
        <v>1146</v>
      </c>
      <c r="C34" s="339"/>
      <c r="D34" s="339"/>
      <c r="E34" s="339"/>
      <c r="F34" s="339"/>
      <c r="G34" s="339"/>
      <c r="H34" s="339"/>
      <c r="I34" s="340"/>
    </row>
    <row r="35" spans="2:9">
      <c r="B35" s="341"/>
      <c r="C35" s="342"/>
      <c r="D35" s="342"/>
      <c r="E35" s="342"/>
      <c r="F35" s="342"/>
      <c r="G35" s="342"/>
      <c r="H35" s="342"/>
      <c r="I35" s="343"/>
    </row>
    <row r="36" spans="2:9">
      <c r="B36" s="341"/>
      <c r="C36" s="342"/>
      <c r="D36" s="342"/>
      <c r="E36" s="342"/>
      <c r="F36" s="342"/>
      <c r="G36" s="342"/>
      <c r="H36" s="342"/>
      <c r="I36" s="343"/>
    </row>
    <row r="37" spans="2:9">
      <c r="B37" s="344"/>
      <c r="C37" s="345"/>
      <c r="D37" s="345"/>
      <c r="E37" s="345"/>
      <c r="F37" s="345"/>
      <c r="G37" s="345"/>
      <c r="H37" s="345"/>
      <c r="I37" s="346"/>
    </row>
  </sheetData>
  <mergeCells count="4">
    <mergeCell ref="A1:J1"/>
    <mergeCell ref="A2:J2"/>
    <mergeCell ref="A4:J4"/>
    <mergeCell ref="B34:I37"/>
  </mergeCells>
  <pageMargins left="0.70866141732283505" right="0.70866141732283505" top="0.74803149606299202" bottom="0.74803149606299202" header="0.31496062992126" footer="0.31496062992126"/>
  <pageSetup paperSize="9" scale="95" fitToHeight="0" orientation="portrait" r:id="rId1"/>
  <headerFooter>
    <oddFooter>&amp;R&amp;"Arial,Bold"&amp;16Page &amp;P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Z10"/>
  <sheetViews>
    <sheetView workbookViewId="0">
      <selection activeCell="I41" sqref="I41"/>
    </sheetView>
  </sheetViews>
  <sheetFormatPr defaultRowHeight="14.4"/>
  <sheetData>
    <row r="2" spans="1:26">
      <c r="A2" s="365" t="s">
        <v>0</v>
      </c>
      <c r="B2" s="365" t="s">
        <v>1</v>
      </c>
      <c r="C2" s="365" t="s">
        <v>67</v>
      </c>
      <c r="D2" s="365" t="s">
        <v>2</v>
      </c>
      <c r="E2" s="365" t="s">
        <v>47</v>
      </c>
      <c r="F2" s="365" t="s">
        <v>4</v>
      </c>
      <c r="G2" s="365" t="s">
        <v>5</v>
      </c>
      <c r="H2" s="365" t="s">
        <v>6</v>
      </c>
      <c r="I2" s="365" t="s">
        <v>7</v>
      </c>
      <c r="J2" s="365" t="s">
        <v>8</v>
      </c>
      <c r="K2" s="367" t="s">
        <v>1150</v>
      </c>
      <c r="L2" s="365" t="s">
        <v>9</v>
      </c>
      <c r="M2" s="365" t="s">
        <v>1224</v>
      </c>
      <c r="N2" s="372" t="s">
        <v>10</v>
      </c>
      <c r="O2" s="372"/>
      <c r="P2" s="372"/>
      <c r="Q2" s="372"/>
      <c r="R2" s="372"/>
      <c r="S2" s="372"/>
      <c r="T2" s="372"/>
      <c r="U2" s="372"/>
      <c r="V2" s="372"/>
      <c r="W2" s="372"/>
      <c r="X2" s="372"/>
      <c r="Y2" s="372"/>
      <c r="Z2" s="372"/>
    </row>
    <row r="3" spans="1:26" ht="14.4" customHeight="1">
      <c r="A3" s="365"/>
      <c r="B3" s="365"/>
      <c r="C3" s="365"/>
      <c r="D3" s="365"/>
      <c r="E3" s="365"/>
      <c r="F3" s="365"/>
      <c r="G3" s="365"/>
      <c r="H3" s="365"/>
      <c r="I3" s="365"/>
      <c r="J3" s="365"/>
      <c r="K3" s="368"/>
      <c r="L3" s="365"/>
      <c r="M3" s="365"/>
      <c r="N3" s="372" t="s">
        <v>11</v>
      </c>
      <c r="O3" s="372"/>
      <c r="P3" s="372"/>
      <c r="Q3" s="372"/>
      <c r="R3" s="372"/>
      <c r="S3" s="372"/>
      <c r="T3" s="372"/>
      <c r="U3" s="372"/>
      <c r="V3" s="372"/>
      <c r="W3" s="372"/>
      <c r="X3" s="372"/>
      <c r="Y3" s="372"/>
      <c r="Z3" s="372"/>
    </row>
    <row r="4" spans="1:26" ht="30.6">
      <c r="A4" s="366"/>
      <c r="B4" s="366"/>
      <c r="C4" s="366"/>
      <c r="D4" s="366"/>
      <c r="E4" s="366"/>
      <c r="F4" s="366"/>
      <c r="G4" s="366"/>
      <c r="H4" s="366"/>
      <c r="I4" s="366"/>
      <c r="J4" s="366"/>
      <c r="K4" s="369"/>
      <c r="L4" s="366"/>
      <c r="M4" s="366"/>
      <c r="N4" s="254" t="s">
        <v>12</v>
      </c>
      <c r="O4" s="254" t="s">
        <v>13</v>
      </c>
      <c r="P4" s="255" t="s">
        <v>14</v>
      </c>
      <c r="Q4" s="254" t="s">
        <v>15</v>
      </c>
      <c r="R4" s="254" t="s">
        <v>16</v>
      </c>
      <c r="S4" s="256" t="s">
        <v>17</v>
      </c>
      <c r="T4" s="254" t="s">
        <v>18</v>
      </c>
      <c r="U4" s="254" t="s">
        <v>19</v>
      </c>
      <c r="V4" s="256" t="s">
        <v>20</v>
      </c>
      <c r="W4" s="254" t="s">
        <v>21</v>
      </c>
      <c r="X4" s="254" t="s">
        <v>22</v>
      </c>
      <c r="Y4" s="256" t="s">
        <v>327</v>
      </c>
      <c r="Z4" s="257" t="s">
        <v>1048</v>
      </c>
    </row>
    <row r="5" spans="1:26" ht="124.2" customHeight="1">
      <c r="A5" s="370" t="s">
        <v>73</v>
      </c>
      <c r="B5" s="370" t="s">
        <v>74</v>
      </c>
      <c r="C5" s="370" t="s">
        <v>69</v>
      </c>
      <c r="D5" s="371" t="s">
        <v>1164</v>
      </c>
      <c r="E5" s="371" t="s">
        <v>62</v>
      </c>
      <c r="F5" s="371" t="s">
        <v>1165</v>
      </c>
      <c r="G5" s="371" t="s">
        <v>1166</v>
      </c>
      <c r="H5" s="377" t="s">
        <v>1167</v>
      </c>
      <c r="I5" s="371" t="s">
        <v>1168</v>
      </c>
      <c r="J5" s="371" t="s">
        <v>1169</v>
      </c>
      <c r="K5" s="373" t="s">
        <v>2533</v>
      </c>
      <c r="L5" s="371" t="s">
        <v>1170</v>
      </c>
      <c r="M5" s="371" t="s">
        <v>1171</v>
      </c>
      <c r="N5" s="258" t="s">
        <v>289</v>
      </c>
      <c r="O5" s="258" t="s">
        <v>289</v>
      </c>
      <c r="P5" s="258" t="s">
        <v>1173</v>
      </c>
      <c r="Q5" s="258" t="s">
        <v>1174</v>
      </c>
      <c r="R5" s="258" t="s">
        <v>1175</v>
      </c>
      <c r="S5" s="258" t="s">
        <v>1176</v>
      </c>
      <c r="T5" s="258" t="s">
        <v>1177</v>
      </c>
      <c r="U5" s="258" t="s">
        <v>1178</v>
      </c>
      <c r="V5" s="258" t="s">
        <v>1179</v>
      </c>
      <c r="W5" s="258" t="s">
        <v>1180</v>
      </c>
      <c r="X5" s="258" t="s">
        <v>1170</v>
      </c>
      <c r="Y5" s="258" t="s">
        <v>1170</v>
      </c>
      <c r="Z5" s="374" t="s">
        <v>1181</v>
      </c>
    </row>
    <row r="6" spans="1:26">
      <c r="A6" s="370"/>
      <c r="B6" s="370"/>
      <c r="C6" s="370"/>
      <c r="D6" s="371"/>
      <c r="E6" s="371"/>
      <c r="F6" s="371"/>
      <c r="G6" s="371"/>
      <c r="H6" s="377"/>
      <c r="I6" s="371"/>
      <c r="J6" s="371"/>
      <c r="K6" s="373"/>
      <c r="L6" s="371"/>
      <c r="M6" s="371"/>
      <c r="N6" s="258" t="s">
        <v>289</v>
      </c>
      <c r="O6" s="258" t="s">
        <v>289</v>
      </c>
      <c r="P6" s="258" t="s">
        <v>289</v>
      </c>
      <c r="Q6" s="258" t="s">
        <v>289</v>
      </c>
      <c r="R6" s="258" t="s">
        <v>289</v>
      </c>
      <c r="S6" s="258" t="s">
        <v>289</v>
      </c>
      <c r="T6" s="258" t="s">
        <v>289</v>
      </c>
      <c r="U6" s="258" t="s">
        <v>289</v>
      </c>
      <c r="V6" s="258" t="s">
        <v>289</v>
      </c>
      <c r="W6" s="258" t="s">
        <v>289</v>
      </c>
      <c r="X6" s="258" t="s">
        <v>289</v>
      </c>
      <c r="Y6" s="258" t="s">
        <v>289</v>
      </c>
      <c r="Z6" s="374"/>
    </row>
    <row r="7" spans="1:26" ht="122.4">
      <c r="A7" s="384"/>
      <c r="B7" s="384"/>
      <c r="C7" s="370" t="s">
        <v>69</v>
      </c>
      <c r="D7" s="375" t="s">
        <v>1953</v>
      </c>
      <c r="E7" s="379" t="s">
        <v>62</v>
      </c>
      <c r="F7" s="375" t="str">
        <f>[10]Capex!$M$82</f>
        <v>PPE-MACHINERY &amp; EQUIP.-ALL OR EXCL NERSA-ACQUISITI</v>
      </c>
      <c r="G7" s="375" t="str">
        <f>[10]Capex!$AB$82</f>
        <v>Replacement of airconditioners required for waste management offices</v>
      </c>
      <c r="H7" s="375" t="s">
        <v>289</v>
      </c>
      <c r="I7" s="375" t="s">
        <v>1951</v>
      </c>
      <c r="J7" s="375" t="s">
        <v>1954</v>
      </c>
      <c r="K7" s="386" t="s">
        <v>2718</v>
      </c>
      <c r="L7" s="375" t="s">
        <v>2719</v>
      </c>
      <c r="M7" s="375" t="s">
        <v>1955</v>
      </c>
      <c r="N7" s="259" t="s">
        <v>289</v>
      </c>
      <c r="O7" s="259" t="s">
        <v>289</v>
      </c>
      <c r="P7" s="258" t="s">
        <v>2445</v>
      </c>
      <c r="Q7" s="260" t="s">
        <v>289</v>
      </c>
      <c r="R7" s="260" t="s">
        <v>289</v>
      </c>
      <c r="S7" s="260" t="s">
        <v>289</v>
      </c>
      <c r="T7" s="260" t="s">
        <v>289</v>
      </c>
      <c r="U7" s="260" t="s">
        <v>289</v>
      </c>
      <c r="V7" s="260" t="s">
        <v>289</v>
      </c>
      <c r="W7" s="260" t="str">
        <f>$X$8</f>
        <v>N/A</v>
      </c>
      <c r="X7" s="260" t="str">
        <f>$X$8</f>
        <v>N/A</v>
      </c>
      <c r="Y7" s="260" t="s">
        <v>2447</v>
      </c>
      <c r="Z7" s="260" t="s">
        <v>2446</v>
      </c>
    </row>
    <row r="8" spans="1:26">
      <c r="A8" s="385"/>
      <c r="B8" s="385"/>
      <c r="C8" s="370"/>
      <c r="D8" s="376"/>
      <c r="E8" s="379"/>
      <c r="F8" s="376"/>
      <c r="G8" s="376"/>
      <c r="H8" s="376"/>
      <c r="I8" s="376"/>
      <c r="J8" s="376"/>
      <c r="K8" s="387"/>
      <c r="L8" s="376"/>
      <c r="M8" s="376"/>
      <c r="N8" s="261"/>
      <c r="O8" s="261"/>
      <c r="P8" s="260" t="s">
        <v>289</v>
      </c>
      <c r="Q8" s="260" t="s">
        <v>289</v>
      </c>
      <c r="R8" s="260" t="s">
        <v>289</v>
      </c>
      <c r="S8" s="260" t="s">
        <v>289</v>
      </c>
      <c r="T8" s="260" t="s">
        <v>289</v>
      </c>
      <c r="U8" s="260" t="s">
        <v>289</v>
      </c>
      <c r="V8" s="260" t="s">
        <v>289</v>
      </c>
      <c r="W8" s="260" t="s">
        <v>289</v>
      </c>
      <c r="X8" s="260" t="s">
        <v>289</v>
      </c>
      <c r="Y8" s="260" t="s">
        <v>289</v>
      </c>
      <c r="Z8" s="260" t="s">
        <v>289</v>
      </c>
    </row>
    <row r="9" spans="1:26" ht="163.19999999999999">
      <c r="A9" s="380" t="s">
        <v>73</v>
      </c>
      <c r="B9" s="380" t="s">
        <v>74</v>
      </c>
      <c r="C9" s="382" t="s">
        <v>69</v>
      </c>
      <c r="D9" s="378" t="s">
        <v>1952</v>
      </c>
      <c r="E9" s="378" t="s">
        <v>62</v>
      </c>
      <c r="F9" s="378" t="s">
        <v>1885</v>
      </c>
      <c r="G9" s="378" t="s">
        <v>1886</v>
      </c>
      <c r="H9" s="378" t="s">
        <v>1887</v>
      </c>
      <c r="I9" s="379" t="s">
        <v>1956</v>
      </c>
      <c r="J9" s="379" t="s">
        <v>1889</v>
      </c>
      <c r="K9" s="386" t="s">
        <v>2535</v>
      </c>
      <c r="L9" s="379" t="s">
        <v>1964</v>
      </c>
      <c r="M9" s="379" t="s">
        <v>1959</v>
      </c>
      <c r="N9" s="259" t="s">
        <v>1960</v>
      </c>
      <c r="O9" s="259" t="s">
        <v>1961</v>
      </c>
      <c r="P9" s="259" t="s">
        <v>2720</v>
      </c>
      <c r="Q9" s="259" t="s">
        <v>1962</v>
      </c>
      <c r="R9" s="259" t="s">
        <v>1890</v>
      </c>
      <c r="S9" s="259" t="s">
        <v>1963</v>
      </c>
      <c r="T9" s="259" t="s">
        <v>1891</v>
      </c>
      <c r="U9" s="259" t="s">
        <v>1892</v>
      </c>
      <c r="V9" s="259" t="s">
        <v>1965</v>
      </c>
      <c r="W9" s="259" t="s">
        <v>1893</v>
      </c>
      <c r="X9" s="259" t="s">
        <v>1894</v>
      </c>
      <c r="Y9" s="259" t="s">
        <v>1964</v>
      </c>
      <c r="Z9" s="375" t="s">
        <v>1957</v>
      </c>
    </row>
    <row r="10" spans="1:26">
      <c r="A10" s="381"/>
      <c r="B10" s="381"/>
      <c r="C10" s="383"/>
      <c r="D10" s="378"/>
      <c r="E10" s="378"/>
      <c r="F10" s="378"/>
      <c r="G10" s="378"/>
      <c r="H10" s="378"/>
      <c r="I10" s="379"/>
      <c r="J10" s="379"/>
      <c r="K10" s="387"/>
      <c r="L10" s="379"/>
      <c r="M10" s="379"/>
      <c r="N10" s="262" t="s">
        <v>1958</v>
      </c>
      <c r="O10" s="262" t="s">
        <v>1958</v>
      </c>
      <c r="P10" s="262" t="s">
        <v>289</v>
      </c>
      <c r="Q10" s="262" t="s">
        <v>289</v>
      </c>
      <c r="R10" s="262" t="s">
        <v>289</v>
      </c>
      <c r="S10" s="262" t="s">
        <v>289</v>
      </c>
      <c r="T10" s="262" t="s">
        <v>289</v>
      </c>
      <c r="U10" s="262" t="s">
        <v>289</v>
      </c>
      <c r="V10" s="262" t="s">
        <v>289</v>
      </c>
      <c r="W10" s="262" t="s">
        <v>289</v>
      </c>
      <c r="X10" s="262" t="s">
        <v>289</v>
      </c>
      <c r="Y10" s="262" t="s">
        <v>289</v>
      </c>
      <c r="Z10" s="376"/>
    </row>
  </sheetData>
  <mergeCells count="56">
    <mergeCell ref="Z9:Z10"/>
    <mergeCell ref="K7:K8"/>
    <mergeCell ref="L7:L8"/>
    <mergeCell ref="M7:M8"/>
    <mergeCell ref="K9:K10"/>
    <mergeCell ref="L9:L10"/>
    <mergeCell ref="M9:M10"/>
    <mergeCell ref="H9:H10"/>
    <mergeCell ref="I9:I10"/>
    <mergeCell ref="J9:J10"/>
    <mergeCell ref="J7:J8"/>
    <mergeCell ref="A9:A10"/>
    <mergeCell ref="B9:B10"/>
    <mergeCell ref="C9:C10"/>
    <mergeCell ref="D9:D10"/>
    <mergeCell ref="E9:E10"/>
    <mergeCell ref="F9:F10"/>
    <mergeCell ref="G9:G10"/>
    <mergeCell ref="A7:A8"/>
    <mergeCell ref="B7:B8"/>
    <mergeCell ref="C7:C8"/>
    <mergeCell ref="D7:D8"/>
    <mergeCell ref="E7:E8"/>
    <mergeCell ref="F7:F8"/>
    <mergeCell ref="G7:G8"/>
    <mergeCell ref="H7:H8"/>
    <mergeCell ref="I7:I8"/>
    <mergeCell ref="F5:F6"/>
    <mergeCell ref="G5:G6"/>
    <mergeCell ref="H5:H6"/>
    <mergeCell ref="I5:I6"/>
    <mergeCell ref="J5:J6"/>
    <mergeCell ref="M2:M4"/>
    <mergeCell ref="N2:Z2"/>
    <mergeCell ref="N3:Z3"/>
    <mergeCell ref="L2:L4"/>
    <mergeCell ref="K5:K6"/>
    <mergeCell ref="L5:L6"/>
    <mergeCell ref="M5:M6"/>
    <mergeCell ref="Z5:Z6"/>
    <mergeCell ref="A5:A6"/>
    <mergeCell ref="B5:B6"/>
    <mergeCell ref="C5:C6"/>
    <mergeCell ref="D5:D6"/>
    <mergeCell ref="E5:E6"/>
    <mergeCell ref="G2:G4"/>
    <mergeCell ref="H2:H4"/>
    <mergeCell ref="I2:I4"/>
    <mergeCell ref="J2:J4"/>
    <mergeCell ref="K2:K4"/>
    <mergeCell ref="F2:F4"/>
    <mergeCell ref="A2:A4"/>
    <mergeCell ref="B2:B4"/>
    <mergeCell ref="C2:C4"/>
    <mergeCell ref="D2:D4"/>
    <mergeCell ref="E2:E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'C:\Users\BongakonkeH\AppData\Local\Microsoft\Windows\INetCache\Content.Outlook\SEYB1UVR\[Copy of DRAFT SDBIP 21 22 FY 5 26 2021 - DRAFT FOR MAYOR (002) (002).xlsx]kpa''s'!#REF!</xm:f>
          </x14:formula1>
          <xm:sqref>E5:E6</xm:sqref>
        </x14:dataValidation>
        <x14:dataValidation type="list" allowBlank="1" showInputMessage="1" showErrorMessage="1">
          <x14:formula1>
            <xm:f>'C:\Users\indrasenc.MSUNDUZI\AppData\Local\Microsoft\Windows\Temporary Internet Files\Content.Outlook\2HR6HDY8\[Copy of Copy of SDBIP 2016 2017 MASTER 21 4 2016 M ZUMA COMM DEV.xlsx]kpa''s'!#REF!</xm:f>
          </x14:formula1>
          <xm:sqref>E7 E9</xm:sqref>
        </x14:dataValidation>
        <x14:dataValidation type="list" allowBlank="1" showInputMessage="1" showErrorMessage="1">
          <x14:formula1>
            <xm:f>'C:\Users\BongakonkeH\AppData\Local\Microsoft\Windows\INetCache\Content.Outlook\SEYB1UVR\[Copy of DRAFT SDBIP 21 22 FY 5 26 2021 - DRAFT FOR MAYOR (002) (002).xlsx]cds strategies 17 18'!#REF!</xm:f>
          </x14:formula1>
          <xm:sqref>C5:C8</xm:sqref>
        </x14:dataValidation>
        <x14:dataValidation type="list" allowBlank="1" showInputMessage="1" showErrorMessage="1">
          <x14:formula1>
            <xm:f>'C:\Users\LungisaniK\Documents\[Copy of SDBIP 2018 2019 FINAL FOR MID YEAR.xlsx]cds strategies 17 18'!#REF!</xm:f>
          </x14:formula1>
          <xm:sqref>C9:C10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G36"/>
  <sheetViews>
    <sheetView view="pageBreakPreview" topLeftCell="L1" zoomScale="30" zoomScaleNormal="90" zoomScaleSheetLayoutView="30" workbookViewId="0">
      <selection activeCell="P23" sqref="P23"/>
    </sheetView>
  </sheetViews>
  <sheetFormatPr defaultColWidth="9.109375" defaultRowHeight="25.8"/>
  <cols>
    <col min="1" max="1" width="9.109375" style="274"/>
    <col min="2" max="2" width="12.109375" style="274" customWidth="1"/>
    <col min="3" max="3" width="29.5546875" style="274" customWidth="1"/>
    <col min="4" max="4" width="20.88671875" style="274" customWidth="1"/>
    <col min="5" max="5" width="43" style="274" customWidth="1"/>
    <col min="6" max="6" width="30.33203125" style="274" customWidth="1"/>
    <col min="7" max="7" width="29.88671875" style="274" customWidth="1"/>
    <col min="8" max="8" width="14.6640625" style="274" customWidth="1"/>
    <col min="9" max="9" width="31.6640625" style="274" customWidth="1"/>
    <col min="10" max="10" width="60.77734375" style="274" customWidth="1"/>
    <col min="11" max="11" width="57.109375" style="274" customWidth="1"/>
    <col min="12" max="12" width="84.6640625" style="274" customWidth="1"/>
    <col min="13" max="13" width="50.77734375" style="274" customWidth="1"/>
    <col min="14" max="14" width="32.88671875" style="95" customWidth="1"/>
    <col min="15" max="15" width="30.21875" style="95" customWidth="1"/>
    <col min="16" max="16" width="32.88671875" style="95" customWidth="1"/>
    <col min="17" max="17" width="60.109375" style="274" hidden="1" customWidth="1"/>
    <col min="18" max="18" width="57" style="274" hidden="1" customWidth="1"/>
    <col min="19" max="19" width="63.44140625" style="274" hidden="1" customWidth="1"/>
    <col min="20" max="20" width="54.109375" style="274" hidden="1" customWidth="1"/>
    <col min="21" max="21" width="67.109375" style="274" hidden="1" customWidth="1"/>
    <col min="22" max="22" width="56.44140625" style="274" hidden="1" customWidth="1"/>
    <col min="23" max="23" width="66.88671875" style="274" hidden="1" customWidth="1"/>
    <col min="24" max="24" width="59.77734375" style="274" hidden="1" customWidth="1"/>
    <col min="25" max="25" width="82.21875" style="274" customWidth="1"/>
    <col min="26" max="26" width="59.88671875" style="274" hidden="1" customWidth="1"/>
    <col min="27" max="27" width="58.21875" style="274" hidden="1" customWidth="1"/>
    <col min="28" max="28" width="83.88671875" style="274" customWidth="1"/>
    <col min="29" max="29" width="46.6640625" style="274" customWidth="1"/>
    <col min="30" max="30" width="57.44140625" style="274" customWidth="1"/>
    <col min="31" max="31" width="36.5546875" style="274" customWidth="1"/>
    <col min="32" max="32" width="41" style="274" customWidth="1"/>
    <col min="33" max="33" width="49.33203125" style="274" customWidth="1"/>
    <col min="34" max="16384" width="9.109375" style="274"/>
  </cols>
  <sheetData>
    <row r="1" spans="1:33" ht="33">
      <c r="A1" s="394" t="s">
        <v>1145</v>
      </c>
      <c r="B1" s="394"/>
      <c r="C1" s="394"/>
      <c r="D1" s="394"/>
      <c r="E1" s="394"/>
      <c r="F1" s="394"/>
      <c r="G1" s="394"/>
      <c r="H1" s="394"/>
      <c r="I1" s="394"/>
      <c r="J1" s="394"/>
      <c r="K1" s="394"/>
      <c r="L1" s="394"/>
      <c r="M1" s="272"/>
      <c r="N1" s="273"/>
      <c r="O1" s="273"/>
      <c r="P1" s="273"/>
      <c r="Q1" s="96"/>
      <c r="R1" s="96"/>
      <c r="S1" s="96"/>
      <c r="T1" s="96"/>
      <c r="U1" s="96"/>
      <c r="V1" s="96"/>
      <c r="W1" s="96"/>
      <c r="X1" s="96"/>
      <c r="Y1" s="96"/>
      <c r="Z1" s="96"/>
      <c r="AA1" s="96"/>
      <c r="AB1" s="96"/>
      <c r="AC1" s="96"/>
      <c r="AD1" s="96"/>
    </row>
    <row r="2" spans="1:33" ht="33">
      <c r="A2" s="394" t="s">
        <v>29</v>
      </c>
      <c r="B2" s="394"/>
      <c r="C2" s="394"/>
      <c r="D2" s="394"/>
      <c r="E2" s="394"/>
      <c r="F2" s="394"/>
      <c r="G2" s="394"/>
      <c r="H2" s="394"/>
      <c r="I2" s="394"/>
      <c r="J2" s="272"/>
      <c r="K2" s="272"/>
      <c r="L2" s="272"/>
      <c r="M2" s="272"/>
      <c r="N2" s="272"/>
      <c r="O2" s="272"/>
      <c r="P2" s="272"/>
      <c r="Q2" s="96"/>
      <c r="R2" s="96"/>
      <c r="S2" s="96"/>
      <c r="T2" s="96"/>
      <c r="U2" s="96"/>
      <c r="V2" s="96"/>
      <c r="W2" s="96"/>
      <c r="X2" s="96"/>
      <c r="Y2" s="96"/>
      <c r="Z2" s="96"/>
      <c r="AA2" s="96"/>
      <c r="AB2" s="96"/>
      <c r="AC2" s="96"/>
      <c r="AD2" s="96"/>
    </row>
    <row r="3" spans="1:33" ht="31.8" customHeight="1">
      <c r="A3" s="394" t="s">
        <v>2918</v>
      </c>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294"/>
    </row>
    <row r="4" spans="1:33" ht="33">
      <c r="A4" s="395"/>
      <c r="B4" s="395"/>
      <c r="C4" s="275"/>
      <c r="D4" s="96"/>
      <c r="E4" s="96"/>
      <c r="F4" s="96"/>
      <c r="G4" s="96"/>
      <c r="H4" s="96"/>
      <c r="I4" s="96"/>
      <c r="J4" s="96"/>
      <c r="K4" s="96"/>
      <c r="L4" s="96"/>
      <c r="M4" s="96"/>
      <c r="N4" s="94"/>
      <c r="O4" s="94"/>
      <c r="P4" s="94"/>
      <c r="Q4" s="96"/>
      <c r="R4" s="96"/>
      <c r="S4" s="96"/>
      <c r="T4" s="96"/>
      <c r="U4" s="96"/>
      <c r="V4" s="96"/>
      <c r="W4" s="96"/>
      <c r="X4" s="96"/>
      <c r="Y4" s="96"/>
      <c r="Z4" s="96"/>
      <c r="AA4" s="96"/>
      <c r="AB4" s="96"/>
      <c r="AC4" s="96"/>
      <c r="AD4" s="96"/>
    </row>
    <row r="5" spans="1:33" s="295" customFormat="1" ht="63.15" customHeight="1">
      <c r="A5" s="396" t="s">
        <v>0</v>
      </c>
      <c r="B5" s="396" t="s">
        <v>1</v>
      </c>
      <c r="C5" s="396" t="s">
        <v>67</v>
      </c>
      <c r="D5" s="396" t="s">
        <v>2</v>
      </c>
      <c r="E5" s="396" t="s">
        <v>47</v>
      </c>
      <c r="F5" s="396" t="s">
        <v>4</v>
      </c>
      <c r="G5" s="396" t="s">
        <v>5</v>
      </c>
      <c r="H5" s="396" t="s">
        <v>6</v>
      </c>
      <c r="I5" s="396" t="s">
        <v>7</v>
      </c>
      <c r="J5" s="396" t="s">
        <v>8</v>
      </c>
      <c r="K5" s="397" t="s">
        <v>1150</v>
      </c>
      <c r="L5" s="396" t="s">
        <v>9</v>
      </c>
      <c r="M5" s="396" t="s">
        <v>1224</v>
      </c>
      <c r="N5" s="397" t="s">
        <v>2755</v>
      </c>
      <c r="O5" s="397" t="s">
        <v>27</v>
      </c>
      <c r="P5" s="397" t="s">
        <v>2756</v>
      </c>
      <c r="Q5" s="400" t="s">
        <v>10</v>
      </c>
      <c r="R5" s="400"/>
      <c r="S5" s="400"/>
      <c r="T5" s="400"/>
      <c r="U5" s="400"/>
      <c r="V5" s="400"/>
      <c r="W5" s="400"/>
      <c r="X5" s="400"/>
      <c r="Y5" s="400"/>
      <c r="Z5" s="400"/>
      <c r="AA5" s="400"/>
      <c r="AB5" s="400"/>
      <c r="AC5" s="400"/>
      <c r="AD5" s="388" t="s">
        <v>2775</v>
      </c>
      <c r="AE5" s="389"/>
      <c r="AF5" s="389"/>
      <c r="AG5" s="390"/>
    </row>
    <row r="6" spans="1:33" s="295" customFormat="1" ht="114.6" customHeight="1">
      <c r="A6" s="396"/>
      <c r="B6" s="396"/>
      <c r="C6" s="396"/>
      <c r="D6" s="396"/>
      <c r="E6" s="396"/>
      <c r="F6" s="396"/>
      <c r="G6" s="396"/>
      <c r="H6" s="396"/>
      <c r="I6" s="396"/>
      <c r="J6" s="396"/>
      <c r="K6" s="398"/>
      <c r="L6" s="396"/>
      <c r="M6" s="396"/>
      <c r="N6" s="398"/>
      <c r="O6" s="398"/>
      <c r="P6" s="398"/>
      <c r="Q6" s="400" t="s">
        <v>11</v>
      </c>
      <c r="R6" s="400"/>
      <c r="S6" s="400"/>
      <c r="T6" s="400"/>
      <c r="U6" s="400"/>
      <c r="V6" s="400"/>
      <c r="W6" s="400"/>
      <c r="X6" s="400"/>
      <c r="Y6" s="400"/>
      <c r="Z6" s="400"/>
      <c r="AA6" s="400"/>
      <c r="AB6" s="400"/>
      <c r="AC6" s="400"/>
      <c r="AD6" s="391"/>
      <c r="AE6" s="392"/>
      <c r="AF6" s="392"/>
      <c r="AG6" s="393"/>
    </row>
    <row r="7" spans="1:33" s="295" customFormat="1" ht="118.8" customHeight="1">
      <c r="A7" s="396"/>
      <c r="B7" s="396"/>
      <c r="C7" s="396"/>
      <c r="D7" s="396"/>
      <c r="E7" s="396"/>
      <c r="F7" s="396"/>
      <c r="G7" s="396"/>
      <c r="H7" s="396"/>
      <c r="I7" s="396"/>
      <c r="J7" s="396"/>
      <c r="K7" s="399"/>
      <c r="L7" s="396"/>
      <c r="M7" s="396"/>
      <c r="N7" s="399"/>
      <c r="O7" s="399"/>
      <c r="P7" s="399"/>
      <c r="Q7" s="296" t="s">
        <v>12</v>
      </c>
      <c r="R7" s="296" t="s">
        <v>13</v>
      </c>
      <c r="S7" s="297" t="s">
        <v>14</v>
      </c>
      <c r="T7" s="296" t="s">
        <v>15</v>
      </c>
      <c r="U7" s="296" t="s">
        <v>16</v>
      </c>
      <c r="V7" s="298" t="s">
        <v>17</v>
      </c>
      <c r="W7" s="296" t="s">
        <v>18</v>
      </c>
      <c r="X7" s="296" t="s">
        <v>19</v>
      </c>
      <c r="Y7" s="298" t="s">
        <v>20</v>
      </c>
      <c r="Z7" s="296" t="s">
        <v>21</v>
      </c>
      <c r="AA7" s="296" t="s">
        <v>22</v>
      </c>
      <c r="AB7" s="298" t="s">
        <v>327</v>
      </c>
      <c r="AC7" s="299" t="s">
        <v>1048</v>
      </c>
      <c r="AD7" s="299" t="s">
        <v>3590</v>
      </c>
      <c r="AE7" s="299" t="s">
        <v>2771</v>
      </c>
      <c r="AF7" s="299" t="s">
        <v>2770</v>
      </c>
      <c r="AG7" s="299" t="s">
        <v>2769</v>
      </c>
    </row>
    <row r="8" spans="1:33" ht="409.6" customHeight="1">
      <c r="A8" s="443" t="s">
        <v>71</v>
      </c>
      <c r="B8" s="443" t="s">
        <v>72</v>
      </c>
      <c r="C8" s="444" t="s">
        <v>69</v>
      </c>
      <c r="D8" s="443" t="s">
        <v>2919</v>
      </c>
      <c r="E8" s="443" t="s">
        <v>65</v>
      </c>
      <c r="F8" s="443" t="s">
        <v>2920</v>
      </c>
      <c r="G8" s="443" t="s">
        <v>2921</v>
      </c>
      <c r="H8" s="443" t="s">
        <v>1161</v>
      </c>
      <c r="I8" s="443" t="s">
        <v>289</v>
      </c>
      <c r="J8" s="445" t="s">
        <v>2922</v>
      </c>
      <c r="K8" s="445" t="s">
        <v>2923</v>
      </c>
      <c r="L8" s="445" t="s">
        <v>2924</v>
      </c>
      <c r="M8" s="445" t="s">
        <v>2925</v>
      </c>
      <c r="N8" s="446" t="s">
        <v>289</v>
      </c>
      <c r="O8" s="446" t="s">
        <v>289</v>
      </c>
      <c r="P8" s="446" t="s">
        <v>289</v>
      </c>
      <c r="Q8" s="435" t="s">
        <v>2926</v>
      </c>
      <c r="R8" s="435" t="s">
        <v>2927</v>
      </c>
      <c r="S8" s="435" t="s">
        <v>2928</v>
      </c>
      <c r="T8" s="435" t="s">
        <v>2929</v>
      </c>
      <c r="U8" s="435" t="s">
        <v>2930</v>
      </c>
      <c r="V8" s="435" t="s">
        <v>2931</v>
      </c>
      <c r="W8" s="435" t="s">
        <v>2932</v>
      </c>
      <c r="X8" s="435" t="s">
        <v>2933</v>
      </c>
      <c r="Y8" s="435" t="s">
        <v>2934</v>
      </c>
      <c r="Z8" s="435" t="s">
        <v>2935</v>
      </c>
      <c r="AA8" s="435" t="s">
        <v>2936</v>
      </c>
      <c r="AB8" s="435" t="s">
        <v>2937</v>
      </c>
      <c r="AC8" s="445" t="s">
        <v>3211</v>
      </c>
      <c r="AD8" s="447"/>
      <c r="AE8" s="448" t="s">
        <v>289</v>
      </c>
      <c r="AF8" s="448" t="s">
        <v>289</v>
      </c>
      <c r="AG8" s="448" t="s">
        <v>289</v>
      </c>
    </row>
    <row r="9" spans="1:33" ht="30.6" customHeight="1">
      <c r="A9" s="443" t="s">
        <v>71</v>
      </c>
      <c r="B9" s="443"/>
      <c r="C9" s="444"/>
      <c r="D9" s="443"/>
      <c r="E9" s="443"/>
      <c r="F9" s="443"/>
      <c r="G9" s="443"/>
      <c r="H9" s="443"/>
      <c r="I9" s="443"/>
      <c r="J9" s="449"/>
      <c r="K9" s="449"/>
      <c r="L9" s="449"/>
      <c r="M9" s="449"/>
      <c r="N9" s="446" t="s">
        <v>289</v>
      </c>
      <c r="O9" s="446" t="s">
        <v>289</v>
      </c>
      <c r="P9" s="446" t="s">
        <v>289</v>
      </c>
      <c r="Q9" s="446" t="s">
        <v>289</v>
      </c>
      <c r="R9" s="446" t="s">
        <v>289</v>
      </c>
      <c r="S9" s="446" t="s">
        <v>289</v>
      </c>
      <c r="T9" s="446" t="s">
        <v>289</v>
      </c>
      <c r="U9" s="446" t="s">
        <v>289</v>
      </c>
      <c r="V9" s="446" t="s">
        <v>289</v>
      </c>
      <c r="W9" s="446" t="s">
        <v>289</v>
      </c>
      <c r="X9" s="446" t="s">
        <v>289</v>
      </c>
      <c r="Y9" s="446" t="s">
        <v>289</v>
      </c>
      <c r="Z9" s="446" t="s">
        <v>289</v>
      </c>
      <c r="AA9" s="446" t="s">
        <v>289</v>
      </c>
      <c r="AB9" s="446" t="s">
        <v>289</v>
      </c>
      <c r="AC9" s="449"/>
      <c r="AD9" s="450"/>
      <c r="AE9" s="448" t="s">
        <v>289</v>
      </c>
      <c r="AF9" s="448" t="s">
        <v>289</v>
      </c>
      <c r="AG9" s="448" t="s">
        <v>289</v>
      </c>
    </row>
    <row r="10" spans="1:33" s="279" customFormat="1" ht="339" customHeight="1">
      <c r="A10" s="443" t="s">
        <v>71</v>
      </c>
      <c r="B10" s="443" t="s">
        <v>75</v>
      </c>
      <c r="C10" s="444" t="s">
        <v>69</v>
      </c>
      <c r="D10" s="443" t="s">
        <v>2938</v>
      </c>
      <c r="E10" s="443" t="s">
        <v>65</v>
      </c>
      <c r="F10" s="443" t="s">
        <v>2920</v>
      </c>
      <c r="G10" s="443" t="s">
        <v>2939</v>
      </c>
      <c r="H10" s="443" t="s">
        <v>1161</v>
      </c>
      <c r="I10" s="443" t="s">
        <v>289</v>
      </c>
      <c r="J10" s="443" t="s">
        <v>2940</v>
      </c>
      <c r="K10" s="443" t="s">
        <v>2941</v>
      </c>
      <c r="L10" s="443" t="s">
        <v>3195</v>
      </c>
      <c r="M10" s="443" t="s">
        <v>2942</v>
      </c>
      <c r="N10" s="446" t="s">
        <v>289</v>
      </c>
      <c r="O10" s="446" t="s">
        <v>2943</v>
      </c>
      <c r="P10" s="446" t="s">
        <v>289</v>
      </c>
      <c r="Q10" s="448" t="s">
        <v>289</v>
      </c>
      <c r="R10" s="448" t="s">
        <v>289</v>
      </c>
      <c r="S10" s="448" t="s">
        <v>2944</v>
      </c>
      <c r="T10" s="448" t="s">
        <v>289</v>
      </c>
      <c r="U10" s="448" t="s">
        <v>289</v>
      </c>
      <c r="V10" s="448" t="s">
        <v>2945</v>
      </c>
      <c r="W10" s="448" t="s">
        <v>289</v>
      </c>
      <c r="X10" s="448" t="s">
        <v>289</v>
      </c>
      <c r="Y10" s="435" t="s">
        <v>289</v>
      </c>
      <c r="Z10" s="448" t="s">
        <v>289</v>
      </c>
      <c r="AA10" s="448" t="s">
        <v>289</v>
      </c>
      <c r="AB10" s="448" t="s">
        <v>3195</v>
      </c>
      <c r="AC10" s="445" t="s">
        <v>2946</v>
      </c>
      <c r="AD10" s="448" t="s">
        <v>3594</v>
      </c>
      <c r="AE10" s="448" t="s">
        <v>289</v>
      </c>
      <c r="AF10" s="451" t="s">
        <v>3212</v>
      </c>
      <c r="AG10" s="436" t="s">
        <v>3670</v>
      </c>
    </row>
    <row r="11" spans="1:33" s="279" customFormat="1" ht="43.95" customHeight="1">
      <c r="A11" s="443" t="s">
        <v>71</v>
      </c>
      <c r="B11" s="443"/>
      <c r="C11" s="444"/>
      <c r="D11" s="443"/>
      <c r="E11" s="443"/>
      <c r="F11" s="443"/>
      <c r="G11" s="443"/>
      <c r="H11" s="443"/>
      <c r="I11" s="443"/>
      <c r="J11" s="443"/>
      <c r="K11" s="443"/>
      <c r="L11" s="443"/>
      <c r="M11" s="443"/>
      <c r="N11" s="446" t="s">
        <v>289</v>
      </c>
      <c r="O11" s="446" t="s">
        <v>289</v>
      </c>
      <c r="P11" s="446" t="s">
        <v>289</v>
      </c>
      <c r="Q11" s="435" t="s">
        <v>289</v>
      </c>
      <c r="R11" s="435" t="s">
        <v>289</v>
      </c>
      <c r="S11" s="435" t="s">
        <v>289</v>
      </c>
      <c r="T11" s="435" t="s">
        <v>289</v>
      </c>
      <c r="U11" s="435" t="s">
        <v>289</v>
      </c>
      <c r="V11" s="435" t="s">
        <v>289</v>
      </c>
      <c r="W11" s="435" t="s">
        <v>289</v>
      </c>
      <c r="X11" s="435" t="s">
        <v>289</v>
      </c>
      <c r="Y11" s="435" t="s">
        <v>289</v>
      </c>
      <c r="Z11" s="435" t="s">
        <v>289</v>
      </c>
      <c r="AA11" s="435" t="s">
        <v>289</v>
      </c>
      <c r="AB11" s="435" t="s">
        <v>289</v>
      </c>
      <c r="AC11" s="449"/>
      <c r="AD11" s="448" t="s">
        <v>289</v>
      </c>
      <c r="AE11" s="448" t="s">
        <v>289</v>
      </c>
      <c r="AF11" s="448" t="s">
        <v>289</v>
      </c>
      <c r="AG11" s="448" t="s">
        <v>289</v>
      </c>
    </row>
    <row r="12" spans="1:33" ht="400.8" customHeight="1">
      <c r="A12" s="443" t="s">
        <v>71</v>
      </c>
      <c r="B12" s="443" t="s">
        <v>72</v>
      </c>
      <c r="C12" s="444" t="s">
        <v>69</v>
      </c>
      <c r="D12" s="443" t="s">
        <v>2947</v>
      </c>
      <c r="E12" s="443" t="s">
        <v>65</v>
      </c>
      <c r="F12" s="443" t="s">
        <v>2948</v>
      </c>
      <c r="G12" s="443" t="s">
        <v>2949</v>
      </c>
      <c r="H12" s="443" t="s">
        <v>1161</v>
      </c>
      <c r="I12" s="443" t="s">
        <v>289</v>
      </c>
      <c r="J12" s="443" t="s">
        <v>2950</v>
      </c>
      <c r="K12" s="443" t="s">
        <v>2951</v>
      </c>
      <c r="L12" s="443" t="s">
        <v>2952</v>
      </c>
      <c r="M12" s="443" t="s">
        <v>2953</v>
      </c>
      <c r="N12" s="446" t="s">
        <v>289</v>
      </c>
      <c r="O12" s="446" t="s">
        <v>289</v>
      </c>
      <c r="P12" s="446" t="s">
        <v>289</v>
      </c>
      <c r="Q12" s="435" t="s">
        <v>289</v>
      </c>
      <c r="R12" s="435" t="s">
        <v>289</v>
      </c>
      <c r="S12" s="435" t="s">
        <v>2954</v>
      </c>
      <c r="T12" s="435" t="s">
        <v>289</v>
      </c>
      <c r="U12" s="435" t="s">
        <v>289</v>
      </c>
      <c r="V12" s="435" t="s">
        <v>2955</v>
      </c>
      <c r="W12" s="435" t="s">
        <v>289</v>
      </c>
      <c r="X12" s="435" t="s">
        <v>289</v>
      </c>
      <c r="Y12" s="435" t="s">
        <v>2956</v>
      </c>
      <c r="Z12" s="435" t="s">
        <v>289</v>
      </c>
      <c r="AA12" s="435" t="s">
        <v>289</v>
      </c>
      <c r="AB12" s="435" t="s">
        <v>2957</v>
      </c>
      <c r="AC12" s="445" t="s">
        <v>2958</v>
      </c>
      <c r="AD12" s="448" t="s">
        <v>289</v>
      </c>
      <c r="AE12" s="448" t="s">
        <v>289</v>
      </c>
      <c r="AF12" s="448" t="s">
        <v>289</v>
      </c>
      <c r="AG12" s="448" t="s">
        <v>289</v>
      </c>
    </row>
    <row r="13" spans="1:33" ht="36" customHeight="1">
      <c r="A13" s="443" t="s">
        <v>71</v>
      </c>
      <c r="B13" s="443"/>
      <c r="C13" s="444"/>
      <c r="D13" s="443"/>
      <c r="E13" s="443"/>
      <c r="F13" s="443"/>
      <c r="G13" s="443"/>
      <c r="H13" s="443"/>
      <c r="I13" s="443"/>
      <c r="J13" s="443"/>
      <c r="K13" s="443"/>
      <c r="L13" s="443"/>
      <c r="M13" s="443"/>
      <c r="N13" s="446" t="s">
        <v>289</v>
      </c>
      <c r="O13" s="446" t="s">
        <v>289</v>
      </c>
      <c r="P13" s="446" t="s">
        <v>289</v>
      </c>
      <c r="Q13" s="435"/>
      <c r="R13" s="435"/>
      <c r="S13" s="435"/>
      <c r="T13" s="435"/>
      <c r="U13" s="435"/>
      <c r="V13" s="435"/>
      <c r="W13" s="435"/>
      <c r="X13" s="435"/>
      <c r="Y13" s="435"/>
      <c r="Z13" s="435"/>
      <c r="AA13" s="435"/>
      <c r="AB13" s="435"/>
      <c r="AC13" s="449"/>
      <c r="AD13" s="448" t="s">
        <v>289</v>
      </c>
      <c r="AE13" s="448" t="s">
        <v>289</v>
      </c>
      <c r="AF13" s="448" t="s">
        <v>289</v>
      </c>
      <c r="AG13" s="448" t="s">
        <v>289</v>
      </c>
    </row>
    <row r="14" spans="1:33" ht="409.6" customHeight="1">
      <c r="A14" s="443" t="s">
        <v>71</v>
      </c>
      <c r="B14" s="443" t="s">
        <v>76</v>
      </c>
      <c r="C14" s="444" t="s">
        <v>69</v>
      </c>
      <c r="D14" s="443" t="s">
        <v>2959</v>
      </c>
      <c r="E14" s="443" t="s">
        <v>65</v>
      </c>
      <c r="F14" s="443" t="s">
        <v>2920</v>
      </c>
      <c r="G14" s="443" t="s">
        <v>2960</v>
      </c>
      <c r="H14" s="443" t="s">
        <v>1161</v>
      </c>
      <c r="I14" s="443" t="s">
        <v>289</v>
      </c>
      <c r="J14" s="443" t="s">
        <v>2961</v>
      </c>
      <c r="K14" s="443" t="s">
        <v>2962</v>
      </c>
      <c r="L14" s="443" t="s">
        <v>2963</v>
      </c>
      <c r="M14" s="443" t="s">
        <v>2964</v>
      </c>
      <c r="N14" s="446" t="s">
        <v>289</v>
      </c>
      <c r="O14" s="446" t="s">
        <v>289</v>
      </c>
      <c r="P14" s="446" t="s">
        <v>289</v>
      </c>
      <c r="Q14" s="448" t="s">
        <v>289</v>
      </c>
      <c r="R14" s="448" t="s">
        <v>289</v>
      </c>
      <c r="S14" s="448" t="s">
        <v>289</v>
      </c>
      <c r="T14" s="448" t="s">
        <v>289</v>
      </c>
      <c r="U14" s="448" t="s">
        <v>289</v>
      </c>
      <c r="V14" s="448" t="s">
        <v>289</v>
      </c>
      <c r="W14" s="448" t="s">
        <v>289</v>
      </c>
      <c r="X14" s="448" t="s">
        <v>289</v>
      </c>
      <c r="Y14" s="448" t="s">
        <v>3197</v>
      </c>
      <c r="Z14" s="448" t="s">
        <v>289</v>
      </c>
      <c r="AA14" s="448" t="s">
        <v>289</v>
      </c>
      <c r="AB14" s="448" t="s">
        <v>3196</v>
      </c>
      <c r="AC14" s="445" t="s">
        <v>2965</v>
      </c>
      <c r="AD14" s="448" t="s">
        <v>2963</v>
      </c>
      <c r="AE14" s="452"/>
      <c r="AF14" s="453" t="s">
        <v>3212</v>
      </c>
      <c r="AG14" s="436" t="s">
        <v>3670</v>
      </c>
    </row>
    <row r="15" spans="1:33" ht="37.950000000000003" customHeight="1">
      <c r="A15" s="443" t="s">
        <v>71</v>
      </c>
      <c r="B15" s="443"/>
      <c r="C15" s="444"/>
      <c r="D15" s="443"/>
      <c r="E15" s="443"/>
      <c r="F15" s="443"/>
      <c r="G15" s="443"/>
      <c r="H15" s="443"/>
      <c r="I15" s="443"/>
      <c r="J15" s="443"/>
      <c r="K15" s="443"/>
      <c r="L15" s="443"/>
      <c r="M15" s="443"/>
      <c r="N15" s="446" t="s">
        <v>289</v>
      </c>
      <c r="O15" s="446" t="s">
        <v>289</v>
      </c>
      <c r="P15" s="446" t="s">
        <v>289</v>
      </c>
      <c r="Q15" s="435" t="s">
        <v>289</v>
      </c>
      <c r="R15" s="435" t="s">
        <v>289</v>
      </c>
      <c r="S15" s="435" t="s">
        <v>289</v>
      </c>
      <c r="T15" s="435" t="s">
        <v>289</v>
      </c>
      <c r="U15" s="435" t="s">
        <v>289</v>
      </c>
      <c r="V15" s="435" t="s">
        <v>289</v>
      </c>
      <c r="W15" s="435" t="s">
        <v>289</v>
      </c>
      <c r="X15" s="435" t="s">
        <v>289</v>
      </c>
      <c r="Y15" s="435" t="s">
        <v>289</v>
      </c>
      <c r="Z15" s="435" t="s">
        <v>289</v>
      </c>
      <c r="AA15" s="435" t="s">
        <v>289</v>
      </c>
      <c r="AB15" s="435" t="s">
        <v>289</v>
      </c>
      <c r="AC15" s="449"/>
      <c r="AD15" s="448" t="s">
        <v>289</v>
      </c>
      <c r="AE15" s="448" t="s">
        <v>289</v>
      </c>
      <c r="AF15" s="448" t="s">
        <v>289</v>
      </c>
      <c r="AG15" s="448" t="s">
        <v>289</v>
      </c>
    </row>
    <row r="16" spans="1:33" ht="405.6" customHeight="1">
      <c r="A16" s="443" t="s">
        <v>71</v>
      </c>
      <c r="B16" s="443" t="s">
        <v>75</v>
      </c>
      <c r="C16" s="444" t="s">
        <v>69</v>
      </c>
      <c r="D16" s="443" t="s">
        <v>2966</v>
      </c>
      <c r="E16" s="443" t="s">
        <v>65</v>
      </c>
      <c r="F16" s="443" t="s">
        <v>2920</v>
      </c>
      <c r="G16" s="443" t="s">
        <v>2967</v>
      </c>
      <c r="H16" s="443" t="s">
        <v>1161</v>
      </c>
      <c r="I16" s="443" t="s">
        <v>289</v>
      </c>
      <c r="J16" s="443" t="s">
        <v>2968</v>
      </c>
      <c r="K16" s="443" t="s">
        <v>2969</v>
      </c>
      <c r="L16" s="443" t="s">
        <v>2970</v>
      </c>
      <c r="M16" s="443" t="s">
        <v>2971</v>
      </c>
      <c r="N16" s="446" t="s">
        <v>289</v>
      </c>
      <c r="O16" s="446" t="s">
        <v>289</v>
      </c>
      <c r="P16" s="446" t="s">
        <v>289</v>
      </c>
      <c r="Q16" s="448" t="s">
        <v>289</v>
      </c>
      <c r="R16" s="448" t="s">
        <v>289</v>
      </c>
      <c r="S16" s="448" t="s">
        <v>2972</v>
      </c>
      <c r="T16" s="448" t="s">
        <v>289</v>
      </c>
      <c r="U16" s="448" t="s">
        <v>289</v>
      </c>
      <c r="V16" s="448" t="s">
        <v>2973</v>
      </c>
      <c r="W16" s="448" t="s">
        <v>289</v>
      </c>
      <c r="X16" s="448" t="s">
        <v>289</v>
      </c>
      <c r="Y16" s="448" t="s">
        <v>2974</v>
      </c>
      <c r="Z16" s="448" t="s">
        <v>289</v>
      </c>
      <c r="AA16" s="448" t="s">
        <v>289</v>
      </c>
      <c r="AB16" s="448" t="s">
        <v>2970</v>
      </c>
      <c r="AC16" s="445" t="s">
        <v>2975</v>
      </c>
      <c r="AD16" s="448" t="s">
        <v>289</v>
      </c>
      <c r="AE16" s="448" t="s">
        <v>289</v>
      </c>
      <c r="AF16" s="448" t="s">
        <v>289</v>
      </c>
      <c r="AG16" s="448" t="s">
        <v>289</v>
      </c>
    </row>
    <row r="17" spans="1:33" ht="43.2" customHeight="1">
      <c r="A17" s="443" t="s">
        <v>71</v>
      </c>
      <c r="B17" s="443"/>
      <c r="C17" s="444"/>
      <c r="D17" s="443"/>
      <c r="E17" s="443"/>
      <c r="F17" s="443"/>
      <c r="G17" s="443"/>
      <c r="H17" s="443"/>
      <c r="I17" s="443"/>
      <c r="J17" s="443"/>
      <c r="K17" s="443"/>
      <c r="L17" s="443"/>
      <c r="M17" s="443"/>
      <c r="N17" s="446" t="s">
        <v>289</v>
      </c>
      <c r="O17" s="446" t="s">
        <v>289</v>
      </c>
      <c r="P17" s="446" t="s">
        <v>289</v>
      </c>
      <c r="Q17" s="435" t="s">
        <v>289</v>
      </c>
      <c r="R17" s="435" t="s">
        <v>289</v>
      </c>
      <c r="S17" s="435" t="s">
        <v>289</v>
      </c>
      <c r="T17" s="435" t="s">
        <v>289</v>
      </c>
      <c r="U17" s="435" t="s">
        <v>289</v>
      </c>
      <c r="V17" s="435" t="s">
        <v>289</v>
      </c>
      <c r="W17" s="435" t="s">
        <v>289</v>
      </c>
      <c r="X17" s="435" t="s">
        <v>289</v>
      </c>
      <c r="Y17" s="435" t="s">
        <v>289</v>
      </c>
      <c r="Z17" s="435" t="s">
        <v>289</v>
      </c>
      <c r="AA17" s="435" t="s">
        <v>289</v>
      </c>
      <c r="AB17" s="435" t="s">
        <v>289</v>
      </c>
      <c r="AC17" s="449"/>
      <c r="AD17" s="448" t="s">
        <v>289</v>
      </c>
      <c r="AE17" s="448" t="s">
        <v>289</v>
      </c>
      <c r="AF17" s="448" t="s">
        <v>289</v>
      </c>
      <c r="AG17" s="448" t="s">
        <v>289</v>
      </c>
    </row>
    <row r="18" spans="1:33" ht="321.60000000000002" customHeight="1">
      <c r="A18" s="454" t="s">
        <v>71</v>
      </c>
      <c r="B18" s="454" t="s">
        <v>75</v>
      </c>
      <c r="C18" s="454" t="s">
        <v>69</v>
      </c>
      <c r="D18" s="454" t="s">
        <v>2976</v>
      </c>
      <c r="E18" s="454" t="s">
        <v>65</v>
      </c>
      <c r="F18" s="454" t="s">
        <v>2977</v>
      </c>
      <c r="G18" s="454" t="s">
        <v>2978</v>
      </c>
      <c r="H18" s="454" t="s">
        <v>1161</v>
      </c>
      <c r="I18" s="443" t="s">
        <v>289</v>
      </c>
      <c r="J18" s="454" t="s">
        <v>2979</v>
      </c>
      <c r="K18" s="454" t="s">
        <v>3203</v>
      </c>
      <c r="L18" s="454" t="s">
        <v>3198</v>
      </c>
      <c r="M18" s="454" t="s">
        <v>2980</v>
      </c>
      <c r="N18" s="446" t="s">
        <v>289</v>
      </c>
      <c r="O18" s="446" t="s">
        <v>289</v>
      </c>
      <c r="P18" s="446" t="s">
        <v>289</v>
      </c>
      <c r="Q18" s="455" t="s">
        <v>2981</v>
      </c>
      <c r="R18" s="455" t="s">
        <v>2982</v>
      </c>
      <c r="S18" s="455" t="s">
        <v>2983</v>
      </c>
      <c r="T18" s="455" t="s">
        <v>2984</v>
      </c>
      <c r="U18" s="455" t="s">
        <v>2985</v>
      </c>
      <c r="V18" s="455" t="s">
        <v>2986</v>
      </c>
      <c r="W18" s="455" t="s">
        <v>289</v>
      </c>
      <c r="X18" s="455" t="s">
        <v>3202</v>
      </c>
      <c r="Y18" s="455" t="s">
        <v>3201</v>
      </c>
      <c r="Z18" s="455" t="s">
        <v>3200</v>
      </c>
      <c r="AA18" s="455" t="s">
        <v>3199</v>
      </c>
      <c r="AB18" s="455" t="s">
        <v>3198</v>
      </c>
      <c r="AC18" s="445" t="s">
        <v>2987</v>
      </c>
      <c r="AD18" s="456" t="s">
        <v>3595</v>
      </c>
      <c r="AE18" s="452"/>
      <c r="AF18" s="451" t="s">
        <v>3212</v>
      </c>
      <c r="AG18" s="436" t="s">
        <v>3671</v>
      </c>
    </row>
    <row r="19" spans="1:33" ht="36" customHeight="1">
      <c r="A19" s="457"/>
      <c r="B19" s="457"/>
      <c r="C19" s="457"/>
      <c r="D19" s="457"/>
      <c r="E19" s="457"/>
      <c r="F19" s="457"/>
      <c r="G19" s="457"/>
      <c r="H19" s="457"/>
      <c r="I19" s="443"/>
      <c r="J19" s="457"/>
      <c r="K19" s="457"/>
      <c r="L19" s="457"/>
      <c r="M19" s="457"/>
      <c r="N19" s="446" t="s">
        <v>289</v>
      </c>
      <c r="O19" s="446" t="s">
        <v>289</v>
      </c>
      <c r="P19" s="446" t="s">
        <v>289</v>
      </c>
      <c r="Q19" s="435" t="s">
        <v>289</v>
      </c>
      <c r="R19" s="435" t="s">
        <v>289</v>
      </c>
      <c r="S19" s="435" t="s">
        <v>289</v>
      </c>
      <c r="T19" s="435" t="s">
        <v>289</v>
      </c>
      <c r="U19" s="435" t="s">
        <v>289</v>
      </c>
      <c r="V19" s="435" t="s">
        <v>289</v>
      </c>
      <c r="W19" s="435" t="s">
        <v>289</v>
      </c>
      <c r="X19" s="435" t="s">
        <v>289</v>
      </c>
      <c r="Y19" s="435" t="s">
        <v>289</v>
      </c>
      <c r="Z19" s="435" t="s">
        <v>289</v>
      </c>
      <c r="AA19" s="435" t="s">
        <v>289</v>
      </c>
      <c r="AB19" s="435" t="s">
        <v>289</v>
      </c>
      <c r="AC19" s="449"/>
      <c r="AD19" s="458" t="s">
        <v>289</v>
      </c>
      <c r="AE19" s="448" t="s">
        <v>289</v>
      </c>
      <c r="AF19" s="448" t="s">
        <v>289</v>
      </c>
      <c r="AG19" s="448" t="s">
        <v>289</v>
      </c>
    </row>
    <row r="20" spans="1:33" ht="268.8" customHeight="1">
      <c r="A20" s="443" t="s">
        <v>71</v>
      </c>
      <c r="B20" s="443" t="s">
        <v>76</v>
      </c>
      <c r="C20" s="444" t="s">
        <v>69</v>
      </c>
      <c r="D20" s="443" t="s">
        <v>2988</v>
      </c>
      <c r="E20" s="443" t="s">
        <v>65</v>
      </c>
      <c r="F20" s="443" t="s">
        <v>2977</v>
      </c>
      <c r="G20" s="443" t="s">
        <v>2989</v>
      </c>
      <c r="H20" s="443" t="s">
        <v>1161</v>
      </c>
      <c r="I20" s="443" t="s">
        <v>289</v>
      </c>
      <c r="J20" s="443" t="s">
        <v>2990</v>
      </c>
      <c r="K20" s="443" t="s">
        <v>2991</v>
      </c>
      <c r="L20" s="443" t="s">
        <v>2992</v>
      </c>
      <c r="M20" s="443" t="s">
        <v>2748</v>
      </c>
      <c r="N20" s="446" t="s">
        <v>289</v>
      </c>
      <c r="O20" s="446" t="s">
        <v>289</v>
      </c>
      <c r="P20" s="446" t="s">
        <v>289</v>
      </c>
      <c r="Q20" s="448" t="s">
        <v>2993</v>
      </c>
      <c r="R20" s="448" t="s">
        <v>2994</v>
      </c>
      <c r="S20" s="448" t="s">
        <v>2995</v>
      </c>
      <c r="T20" s="448" t="s">
        <v>2996</v>
      </c>
      <c r="U20" s="448" t="s">
        <v>2997</v>
      </c>
      <c r="V20" s="448" t="s">
        <v>2998</v>
      </c>
      <c r="W20" s="448" t="s">
        <v>2999</v>
      </c>
      <c r="X20" s="448" t="s">
        <v>3000</v>
      </c>
      <c r="Y20" s="448" t="s">
        <v>3001</v>
      </c>
      <c r="Z20" s="448" t="s">
        <v>3002</v>
      </c>
      <c r="AA20" s="448" t="s">
        <v>3003</v>
      </c>
      <c r="AB20" s="448" t="s">
        <v>2992</v>
      </c>
      <c r="AC20" s="445" t="s">
        <v>3004</v>
      </c>
      <c r="AD20" s="448" t="s">
        <v>289</v>
      </c>
      <c r="AE20" s="448" t="s">
        <v>289</v>
      </c>
      <c r="AF20" s="448" t="s">
        <v>289</v>
      </c>
      <c r="AG20" s="448" t="s">
        <v>289</v>
      </c>
    </row>
    <row r="21" spans="1:33" ht="31.95" customHeight="1">
      <c r="A21" s="443" t="s">
        <v>71</v>
      </c>
      <c r="B21" s="443"/>
      <c r="C21" s="444"/>
      <c r="D21" s="443"/>
      <c r="E21" s="443"/>
      <c r="F21" s="443"/>
      <c r="G21" s="443"/>
      <c r="H21" s="443"/>
      <c r="I21" s="443"/>
      <c r="J21" s="443"/>
      <c r="K21" s="443" t="s">
        <v>289</v>
      </c>
      <c r="L21" s="443" t="s">
        <v>289</v>
      </c>
      <c r="M21" s="443" t="s">
        <v>289</v>
      </c>
      <c r="N21" s="446" t="s">
        <v>289</v>
      </c>
      <c r="O21" s="446" t="s">
        <v>289</v>
      </c>
      <c r="P21" s="446" t="s">
        <v>289</v>
      </c>
      <c r="Q21" s="436" t="s">
        <v>289</v>
      </c>
      <c r="R21" s="436" t="s">
        <v>289</v>
      </c>
      <c r="S21" s="436" t="s">
        <v>289</v>
      </c>
      <c r="T21" s="436" t="s">
        <v>289</v>
      </c>
      <c r="U21" s="436" t="s">
        <v>289</v>
      </c>
      <c r="V21" s="436" t="s">
        <v>289</v>
      </c>
      <c r="W21" s="436" t="s">
        <v>289</v>
      </c>
      <c r="X21" s="436" t="s">
        <v>289</v>
      </c>
      <c r="Y21" s="436" t="s">
        <v>289</v>
      </c>
      <c r="Z21" s="436" t="s">
        <v>289</v>
      </c>
      <c r="AA21" s="436" t="s">
        <v>289</v>
      </c>
      <c r="AB21" s="436" t="s">
        <v>289</v>
      </c>
      <c r="AC21" s="449"/>
      <c r="AD21" s="448" t="s">
        <v>289</v>
      </c>
      <c r="AE21" s="448" t="s">
        <v>289</v>
      </c>
      <c r="AF21" s="448" t="s">
        <v>289</v>
      </c>
      <c r="AG21" s="448" t="s">
        <v>289</v>
      </c>
    </row>
    <row r="22" spans="1:33" ht="293.39999999999998" customHeight="1">
      <c r="A22" s="443" t="s">
        <v>71</v>
      </c>
      <c r="B22" s="443" t="s">
        <v>76</v>
      </c>
      <c r="C22" s="444" t="s">
        <v>69</v>
      </c>
      <c r="D22" s="443" t="s">
        <v>3005</v>
      </c>
      <c r="E22" s="443" t="s">
        <v>65</v>
      </c>
      <c r="F22" s="443" t="s">
        <v>2977</v>
      </c>
      <c r="G22" s="443" t="s">
        <v>3006</v>
      </c>
      <c r="H22" s="443" t="s">
        <v>1161</v>
      </c>
      <c r="I22" s="443" t="s">
        <v>289</v>
      </c>
      <c r="J22" s="443" t="s">
        <v>3007</v>
      </c>
      <c r="K22" s="443" t="s">
        <v>3210</v>
      </c>
      <c r="L22" s="443" t="s">
        <v>3209</v>
      </c>
      <c r="M22" s="443" t="s">
        <v>2748</v>
      </c>
      <c r="N22" s="446" t="s">
        <v>289</v>
      </c>
      <c r="O22" s="446" t="s">
        <v>289</v>
      </c>
      <c r="P22" s="446" t="s">
        <v>289</v>
      </c>
      <c r="Q22" s="448" t="s">
        <v>3008</v>
      </c>
      <c r="R22" s="448" t="s">
        <v>3009</v>
      </c>
      <c r="S22" s="448" t="s">
        <v>3010</v>
      </c>
      <c r="T22" s="448" t="s">
        <v>3011</v>
      </c>
      <c r="U22" s="448" t="s">
        <v>3012</v>
      </c>
      <c r="V22" s="448" t="s">
        <v>3013</v>
      </c>
      <c r="W22" s="448" t="s">
        <v>3204</v>
      </c>
      <c r="X22" s="448" t="s">
        <v>3205</v>
      </c>
      <c r="Y22" s="448" t="s">
        <v>3206</v>
      </c>
      <c r="Z22" s="448" t="s">
        <v>3207</v>
      </c>
      <c r="AA22" s="448" t="s">
        <v>3208</v>
      </c>
      <c r="AB22" s="448" t="s">
        <v>3209</v>
      </c>
      <c r="AC22" s="445" t="s">
        <v>3004</v>
      </c>
      <c r="AD22" s="459" t="s">
        <v>3596</v>
      </c>
      <c r="AE22" s="452"/>
      <c r="AF22" s="451" t="s">
        <v>3212</v>
      </c>
      <c r="AG22" s="436" t="s">
        <v>3671</v>
      </c>
    </row>
    <row r="23" spans="1:33" ht="33.15" customHeight="1">
      <c r="A23" s="443" t="s">
        <v>71</v>
      </c>
      <c r="B23" s="443"/>
      <c r="C23" s="444"/>
      <c r="D23" s="443"/>
      <c r="E23" s="443"/>
      <c r="F23" s="443"/>
      <c r="G23" s="443"/>
      <c r="H23" s="443"/>
      <c r="I23" s="443"/>
      <c r="J23" s="443"/>
      <c r="K23" s="443"/>
      <c r="L23" s="443"/>
      <c r="M23" s="443"/>
      <c r="N23" s="446" t="s">
        <v>289</v>
      </c>
      <c r="O23" s="446" t="s">
        <v>289</v>
      </c>
      <c r="P23" s="446" t="s">
        <v>289</v>
      </c>
      <c r="Q23" s="460" t="s">
        <v>289</v>
      </c>
      <c r="R23" s="460" t="s">
        <v>289</v>
      </c>
      <c r="S23" s="460" t="s">
        <v>289</v>
      </c>
      <c r="T23" s="460" t="s">
        <v>289</v>
      </c>
      <c r="U23" s="460" t="s">
        <v>289</v>
      </c>
      <c r="V23" s="460" t="s">
        <v>289</v>
      </c>
      <c r="W23" s="460" t="s">
        <v>289</v>
      </c>
      <c r="X23" s="460" t="s">
        <v>289</v>
      </c>
      <c r="Y23" s="460" t="s">
        <v>289</v>
      </c>
      <c r="Z23" s="460" t="s">
        <v>289</v>
      </c>
      <c r="AA23" s="460" t="s">
        <v>289</v>
      </c>
      <c r="AB23" s="460" t="s">
        <v>289</v>
      </c>
      <c r="AC23" s="449"/>
      <c r="AD23" s="461" t="s">
        <v>289</v>
      </c>
      <c r="AE23" s="448" t="s">
        <v>289</v>
      </c>
      <c r="AF23" s="448" t="s">
        <v>289</v>
      </c>
      <c r="AG23" s="448" t="s">
        <v>289</v>
      </c>
    </row>
    <row r="24" spans="1:33" ht="359.4" customHeight="1">
      <c r="A24" s="443" t="s">
        <v>71</v>
      </c>
      <c r="B24" s="443" t="s">
        <v>76</v>
      </c>
      <c r="C24" s="444" t="s">
        <v>69</v>
      </c>
      <c r="D24" s="443" t="s">
        <v>3014</v>
      </c>
      <c r="E24" s="443" t="s">
        <v>65</v>
      </c>
      <c r="F24" s="443" t="s">
        <v>3015</v>
      </c>
      <c r="G24" s="443" t="s">
        <v>3016</v>
      </c>
      <c r="H24" s="443" t="s">
        <v>1161</v>
      </c>
      <c r="I24" s="443" t="s">
        <v>289</v>
      </c>
      <c r="J24" s="443" t="s">
        <v>3017</v>
      </c>
      <c r="K24" s="443" t="s">
        <v>3018</v>
      </c>
      <c r="L24" s="443" t="s">
        <v>3023</v>
      </c>
      <c r="M24" s="443" t="s">
        <v>3019</v>
      </c>
      <c r="N24" s="446" t="s">
        <v>289</v>
      </c>
      <c r="O24" s="446" t="s">
        <v>289</v>
      </c>
      <c r="P24" s="446" t="s">
        <v>289</v>
      </c>
      <c r="Q24" s="448" t="s">
        <v>3020</v>
      </c>
      <c r="R24" s="448" t="s">
        <v>289</v>
      </c>
      <c r="S24" s="448" t="s">
        <v>3021</v>
      </c>
      <c r="T24" s="448" t="s">
        <v>289</v>
      </c>
      <c r="U24" s="448" t="s">
        <v>289</v>
      </c>
      <c r="V24" s="448" t="s">
        <v>3022</v>
      </c>
      <c r="W24" s="448" t="s">
        <v>289</v>
      </c>
      <c r="X24" s="448" t="s">
        <v>289</v>
      </c>
      <c r="Y24" s="448" t="s">
        <v>289</v>
      </c>
      <c r="Z24" s="448" t="s">
        <v>289</v>
      </c>
      <c r="AA24" s="448" t="s">
        <v>289</v>
      </c>
      <c r="AB24" s="448" t="s">
        <v>3023</v>
      </c>
      <c r="AC24" s="443" t="s">
        <v>3024</v>
      </c>
      <c r="AD24" s="448" t="s">
        <v>3597</v>
      </c>
      <c r="AE24" s="448" t="s">
        <v>289</v>
      </c>
      <c r="AF24" s="451" t="s">
        <v>3212</v>
      </c>
      <c r="AG24" s="436" t="s">
        <v>3672</v>
      </c>
    </row>
    <row r="25" spans="1:33" ht="25.8" customHeight="1">
      <c r="A25" s="443" t="s">
        <v>71</v>
      </c>
      <c r="B25" s="443"/>
      <c r="C25" s="444"/>
      <c r="D25" s="443"/>
      <c r="E25" s="443"/>
      <c r="F25" s="443"/>
      <c r="G25" s="443"/>
      <c r="H25" s="443"/>
      <c r="I25" s="443"/>
      <c r="J25" s="443"/>
      <c r="K25" s="445"/>
      <c r="L25" s="443"/>
      <c r="M25" s="443"/>
      <c r="N25" s="446" t="s">
        <v>289</v>
      </c>
      <c r="O25" s="446" t="s">
        <v>289</v>
      </c>
      <c r="P25" s="446" t="s">
        <v>289</v>
      </c>
      <c r="Q25" s="460" t="s">
        <v>289</v>
      </c>
      <c r="R25" s="460" t="s">
        <v>289</v>
      </c>
      <c r="S25" s="460" t="s">
        <v>289</v>
      </c>
      <c r="T25" s="460" t="s">
        <v>289</v>
      </c>
      <c r="U25" s="460" t="s">
        <v>289</v>
      </c>
      <c r="V25" s="460" t="s">
        <v>289</v>
      </c>
      <c r="W25" s="460" t="s">
        <v>289</v>
      </c>
      <c r="X25" s="460" t="s">
        <v>289</v>
      </c>
      <c r="Y25" s="460" t="s">
        <v>289</v>
      </c>
      <c r="Z25" s="460" t="s">
        <v>289</v>
      </c>
      <c r="AA25" s="460" t="s">
        <v>289</v>
      </c>
      <c r="AB25" s="460" t="s">
        <v>289</v>
      </c>
      <c r="AC25" s="443"/>
      <c r="AD25" s="461" t="s">
        <v>289</v>
      </c>
      <c r="AE25" s="448" t="s">
        <v>289</v>
      </c>
      <c r="AF25" s="448" t="s">
        <v>289</v>
      </c>
      <c r="AG25" s="448" t="s">
        <v>289</v>
      </c>
    </row>
    <row r="26" spans="1:33" ht="357.6" customHeight="1">
      <c r="A26" s="448" t="s">
        <v>71</v>
      </c>
      <c r="B26" s="448" t="s">
        <v>76</v>
      </c>
      <c r="C26" s="446" t="s">
        <v>69</v>
      </c>
      <c r="D26" s="448" t="s">
        <v>3025</v>
      </c>
      <c r="E26" s="448" t="s">
        <v>65</v>
      </c>
      <c r="F26" s="448" t="s">
        <v>1557</v>
      </c>
      <c r="G26" s="448" t="s">
        <v>3026</v>
      </c>
      <c r="H26" s="448" t="s">
        <v>1161</v>
      </c>
      <c r="I26" s="448" t="s">
        <v>3027</v>
      </c>
      <c r="J26" s="448" t="s">
        <v>3028</v>
      </c>
      <c r="K26" s="448" t="s">
        <v>3029</v>
      </c>
      <c r="L26" s="448" t="s">
        <v>3030</v>
      </c>
      <c r="M26" s="448" t="s">
        <v>3031</v>
      </c>
      <c r="N26" s="446" t="s">
        <v>289</v>
      </c>
      <c r="O26" s="446" t="s">
        <v>289</v>
      </c>
      <c r="P26" s="446" t="s">
        <v>289</v>
      </c>
      <c r="Q26" s="448" t="s">
        <v>289</v>
      </c>
      <c r="R26" s="448" t="s">
        <v>289</v>
      </c>
      <c r="S26" s="448" t="s">
        <v>3032</v>
      </c>
      <c r="T26" s="448" t="s">
        <v>289</v>
      </c>
      <c r="U26" s="448" t="s">
        <v>289</v>
      </c>
      <c r="V26" s="448" t="s">
        <v>3033</v>
      </c>
      <c r="W26" s="448" t="s">
        <v>289</v>
      </c>
      <c r="X26" s="448" t="s">
        <v>289</v>
      </c>
      <c r="Y26" s="448" t="s">
        <v>3034</v>
      </c>
      <c r="Z26" s="448" t="s">
        <v>289</v>
      </c>
      <c r="AA26" s="448" t="s">
        <v>289</v>
      </c>
      <c r="AB26" s="448" t="s">
        <v>3035</v>
      </c>
      <c r="AC26" s="462" t="s">
        <v>3036</v>
      </c>
      <c r="AD26" s="448" t="s">
        <v>289</v>
      </c>
      <c r="AE26" s="448" t="s">
        <v>289</v>
      </c>
      <c r="AF26" s="448" t="s">
        <v>289</v>
      </c>
      <c r="AG26" s="448" t="s">
        <v>289</v>
      </c>
    </row>
    <row r="27" spans="1:33" ht="174" customHeight="1">
      <c r="K27" s="401"/>
    </row>
    <row r="28" spans="1:33">
      <c r="K28" s="401"/>
    </row>
    <row r="29" spans="1:33">
      <c r="K29" s="401"/>
    </row>
    <row r="30" spans="1:33">
      <c r="K30" s="401"/>
    </row>
    <row r="31" spans="1:33">
      <c r="K31" s="401"/>
    </row>
    <row r="32" spans="1:33">
      <c r="K32" s="401"/>
    </row>
    <row r="33" spans="11:11">
      <c r="K33" s="401"/>
    </row>
    <row r="34" spans="11:11">
      <c r="K34" s="401"/>
    </row>
    <row r="35" spans="11:11">
      <c r="K35" s="401"/>
    </row>
    <row r="36" spans="11:11">
      <c r="K36" s="401"/>
    </row>
  </sheetData>
  <mergeCells count="154">
    <mergeCell ref="L22:L23"/>
    <mergeCell ref="M22:M23"/>
    <mergeCell ref="AC22:AC23"/>
    <mergeCell ref="M20:M21"/>
    <mergeCell ref="AC20:AC21"/>
    <mergeCell ref="G20:G21"/>
    <mergeCell ref="H20:H21"/>
    <mergeCell ref="I20:I21"/>
    <mergeCell ref="J20:J21"/>
    <mergeCell ref="K20:K21"/>
    <mergeCell ref="L20:L21"/>
    <mergeCell ref="K35:K36"/>
    <mergeCell ref="M24:M25"/>
    <mergeCell ref="AC24:AC25"/>
    <mergeCell ref="K27:K28"/>
    <mergeCell ref="K29:K30"/>
    <mergeCell ref="K31:K32"/>
    <mergeCell ref="K33:K34"/>
    <mergeCell ref="G24:G25"/>
    <mergeCell ref="H24:H25"/>
    <mergeCell ref="I24:I25"/>
    <mergeCell ref="J24:J25"/>
    <mergeCell ref="K24:K25"/>
    <mergeCell ref="L24:L25"/>
    <mergeCell ref="A24:A25"/>
    <mergeCell ref="B24:B25"/>
    <mergeCell ref="C24:C25"/>
    <mergeCell ref="D24:D25"/>
    <mergeCell ref="E24:E25"/>
    <mergeCell ref="F24:F25"/>
    <mergeCell ref="I22:I23"/>
    <mergeCell ref="J22:J23"/>
    <mergeCell ref="K22:K23"/>
    <mergeCell ref="A22:A23"/>
    <mergeCell ref="B22:B23"/>
    <mergeCell ref="C22:C23"/>
    <mergeCell ref="D22:D23"/>
    <mergeCell ref="E22:E23"/>
    <mergeCell ref="F22:F23"/>
    <mergeCell ref="G22:G23"/>
    <mergeCell ref="H22:H23"/>
    <mergeCell ref="A20:A21"/>
    <mergeCell ref="B20:B21"/>
    <mergeCell ref="C20:C21"/>
    <mergeCell ref="D20:D21"/>
    <mergeCell ref="E20:E21"/>
    <mergeCell ref="F20:F21"/>
    <mergeCell ref="I18:I19"/>
    <mergeCell ref="J18:J19"/>
    <mergeCell ref="K18:K19"/>
    <mergeCell ref="A18:A19"/>
    <mergeCell ref="B18:B19"/>
    <mergeCell ref="C18:C19"/>
    <mergeCell ref="D18:D19"/>
    <mergeCell ref="E18:E19"/>
    <mergeCell ref="F18:F19"/>
    <mergeCell ref="G18:G19"/>
    <mergeCell ref="H18:H19"/>
    <mergeCell ref="L18:L19"/>
    <mergeCell ref="M18:M19"/>
    <mergeCell ref="AC18:AC19"/>
    <mergeCell ref="M16:M17"/>
    <mergeCell ref="AC16:AC17"/>
    <mergeCell ref="I16:I17"/>
    <mergeCell ref="J16:J17"/>
    <mergeCell ref="K16:K17"/>
    <mergeCell ref="L16:L17"/>
    <mergeCell ref="G16:G17"/>
    <mergeCell ref="H16:H17"/>
    <mergeCell ref="A16:A17"/>
    <mergeCell ref="B16:B17"/>
    <mergeCell ref="C16:C17"/>
    <mergeCell ref="D16:D17"/>
    <mergeCell ref="E16:E17"/>
    <mergeCell ref="F16:F17"/>
    <mergeCell ref="I14:I15"/>
    <mergeCell ref="J14:J15"/>
    <mergeCell ref="K14:K15"/>
    <mergeCell ref="L14:L15"/>
    <mergeCell ref="M14:M15"/>
    <mergeCell ref="AC14:AC15"/>
    <mergeCell ref="M12:M13"/>
    <mergeCell ref="AC12:AC13"/>
    <mergeCell ref="A14:A15"/>
    <mergeCell ref="B14:B15"/>
    <mergeCell ref="C14:C15"/>
    <mergeCell ref="D14:D15"/>
    <mergeCell ref="E14:E15"/>
    <mergeCell ref="F14:F15"/>
    <mergeCell ref="G14:G15"/>
    <mergeCell ref="H14:H15"/>
    <mergeCell ref="G12:G13"/>
    <mergeCell ref="H12:H13"/>
    <mergeCell ref="I12:I13"/>
    <mergeCell ref="J12:J13"/>
    <mergeCell ref="K12:K13"/>
    <mergeCell ref="L12:L13"/>
    <mergeCell ref="A12:A13"/>
    <mergeCell ref="B12:B13"/>
    <mergeCell ref="C12:C13"/>
    <mergeCell ref="D12:D13"/>
    <mergeCell ref="E12:E13"/>
    <mergeCell ref="F12:F13"/>
    <mergeCell ref="I10:I11"/>
    <mergeCell ref="J10:J11"/>
    <mergeCell ref="K10:K11"/>
    <mergeCell ref="L10:L11"/>
    <mergeCell ref="M10:M11"/>
    <mergeCell ref="AC10:AC11"/>
    <mergeCell ref="M8:M9"/>
    <mergeCell ref="AC8:AC9"/>
    <mergeCell ref="A10:A11"/>
    <mergeCell ref="B10:B11"/>
    <mergeCell ref="C10:C11"/>
    <mergeCell ref="D10:D11"/>
    <mergeCell ref="E10:E11"/>
    <mergeCell ref="F10:F11"/>
    <mergeCell ref="G10:G11"/>
    <mergeCell ref="H10:H11"/>
    <mergeCell ref="G8:G9"/>
    <mergeCell ref="H8:H9"/>
    <mergeCell ref="I8:I9"/>
    <mergeCell ref="J8:J9"/>
    <mergeCell ref="K8:K9"/>
    <mergeCell ref="L8:L9"/>
    <mergeCell ref="A8:A9"/>
    <mergeCell ref="B8:B9"/>
    <mergeCell ref="C8:C9"/>
    <mergeCell ref="D8:D9"/>
    <mergeCell ref="E8:E9"/>
    <mergeCell ref="F8:F9"/>
    <mergeCell ref="AD5:AG6"/>
    <mergeCell ref="A1:L1"/>
    <mergeCell ref="A2:I2"/>
    <mergeCell ref="A3:AC3"/>
    <mergeCell ref="A4:B4"/>
    <mergeCell ref="A5:A7"/>
    <mergeCell ref="B5:B7"/>
    <mergeCell ref="C5:C7"/>
    <mergeCell ref="D5:D7"/>
    <mergeCell ref="E5:E7"/>
    <mergeCell ref="F5:F7"/>
    <mergeCell ref="M5:M7"/>
    <mergeCell ref="N5:N7"/>
    <mergeCell ref="O5:O7"/>
    <mergeCell ref="P5:P7"/>
    <mergeCell ref="Q5:AC5"/>
    <mergeCell ref="Q6:AC6"/>
    <mergeCell ref="G5:G7"/>
    <mergeCell ref="H5:H7"/>
    <mergeCell ref="I5:I7"/>
    <mergeCell ref="J5:J7"/>
    <mergeCell ref="K5:K7"/>
    <mergeCell ref="L5:L7"/>
  </mergeCells>
  <pageMargins left="0.70866141732283505" right="0.70866141732283505" top="0.74803149606299202" bottom="0.74803149606299202" header="0.31496062992126" footer="0.31496062992126"/>
  <pageSetup scale="12"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'C:\Users\amidahm\AppData\Local\Microsoft\Windows\Temporary Internet Files\Content.Outlook\FALQX3G4\[Copy of DRAFT SDBIP 2018 2019 (Repaired) (003).xlsx]cds strategies 17 18'!#REF!</xm:f>
          </x14:formula1>
          <xm:sqref>C8:C26</xm:sqref>
        </x14:dataValidation>
        <x14:dataValidation type="list" allowBlank="1" showInputMessage="1" showErrorMessage="1">
          <x14:formula1>
            <xm:f>'C:\Documents and Settings\MadeleineJ\Local Settings\Temporary Internet Files\Content.Outlook\D29IB1HD\[A1 Schedule - Ver 2.3.  - 02 December 2010 - 25 April 2011.xlsx]kpa''s'!#REF!</xm:f>
          </x14:formula1>
          <xm:sqref>F8 F16 F12 F14 F10</xm:sqref>
        </x14:dataValidation>
        <x14:dataValidation type="list" allowBlank="1" showInputMessage="1" showErrorMessage="1">
          <x14:formula1>
            <xm:f>'C:\Documents and Settings\MadeleineJ\Local Settings\Temporary Internet Files\Content.Outlook\D29IB1HD\[A1 Schedule - Ver 2.3.  - 02 December 2010 - 25 April 2011.xlsx]cds strategies 16 17'!#REF!</xm:f>
          </x14:formula1>
          <xm:sqref>D8 D24 D12 D14 D16 D10 D22 D18:D20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91"/>
  <sheetViews>
    <sheetView view="pageBreakPreview" topLeftCell="A4" zoomScale="30" zoomScaleNormal="90" zoomScaleSheetLayoutView="30" workbookViewId="0">
      <selection activeCell="BZ18" sqref="BZ18"/>
    </sheetView>
  </sheetViews>
  <sheetFormatPr defaultColWidth="9.109375" defaultRowHeight="25.8"/>
  <cols>
    <col min="1" max="1" width="13.5546875" style="271" customWidth="1"/>
    <col min="2" max="2" width="16.33203125" style="271" customWidth="1"/>
    <col min="3" max="3" width="37" style="271" customWidth="1"/>
    <col min="4" max="4" width="25" style="271" customWidth="1"/>
    <col min="5" max="5" width="39.6640625" style="271" customWidth="1"/>
    <col min="6" max="6" width="26.5546875" style="271" customWidth="1"/>
    <col min="7" max="7" width="33.33203125" style="271" customWidth="1"/>
    <col min="8" max="8" width="20.33203125" style="271" customWidth="1"/>
    <col min="9" max="9" width="61.33203125" style="278" customWidth="1"/>
    <col min="10" max="10" width="70.5546875" style="271" customWidth="1"/>
    <col min="11" max="11" width="55.77734375" style="271" customWidth="1"/>
    <col min="12" max="12" width="70.109375" style="271" customWidth="1"/>
    <col min="13" max="13" width="41.33203125" style="271" customWidth="1"/>
    <col min="14" max="16" width="42.109375" style="160" customWidth="1"/>
    <col min="17" max="17" width="44.77734375" style="271" hidden="1" customWidth="1"/>
    <col min="18" max="18" width="30.44140625" style="271" hidden="1" customWidth="1"/>
    <col min="19" max="19" width="61.6640625" style="271" hidden="1" customWidth="1"/>
    <col min="20" max="20" width="66.6640625" style="271" hidden="1" customWidth="1"/>
    <col min="21" max="21" width="59.5546875" style="271" hidden="1" customWidth="1"/>
    <col min="22" max="22" width="65.77734375" style="271" hidden="1" customWidth="1"/>
    <col min="23" max="23" width="59.109375" style="271" hidden="1" customWidth="1"/>
    <col min="24" max="24" width="54.109375" style="271" hidden="1" customWidth="1"/>
    <col min="25" max="25" width="69.77734375" style="271" customWidth="1"/>
    <col min="26" max="26" width="60.21875" style="271" hidden="1" customWidth="1"/>
    <col min="27" max="27" width="62.21875" style="271" hidden="1" customWidth="1"/>
    <col min="28" max="28" width="75.109375" style="271" customWidth="1"/>
    <col min="29" max="29" width="44.21875" style="271" customWidth="1"/>
    <col min="30" max="30" width="44.21875" style="293" customWidth="1"/>
    <col min="31" max="31" width="30.21875" style="271" customWidth="1"/>
    <col min="32" max="32" width="28" style="271" customWidth="1"/>
    <col min="33" max="33" width="35.6640625" style="271" bestFit="1" customWidth="1"/>
    <col min="34" max="16384" width="9.109375" style="271"/>
  </cols>
  <sheetData>
    <row r="1" spans="1:81" ht="33">
      <c r="A1" s="270" t="s">
        <v>3037</v>
      </c>
      <c r="B1" s="270"/>
      <c r="C1" s="270"/>
      <c r="D1" s="276"/>
      <c r="E1" s="270"/>
      <c r="F1" s="270"/>
      <c r="G1" s="270" t="s">
        <v>3038</v>
      </c>
      <c r="H1" s="270"/>
      <c r="I1" s="273"/>
      <c r="J1" s="270"/>
      <c r="K1" s="270"/>
      <c r="L1" s="270"/>
      <c r="M1" s="270"/>
      <c r="N1" s="270"/>
      <c r="O1" s="270"/>
      <c r="P1" s="270"/>
      <c r="Q1" s="270"/>
      <c r="R1" s="270"/>
      <c r="S1" s="270"/>
      <c r="T1" s="270"/>
      <c r="U1" s="270"/>
      <c r="V1" s="270"/>
      <c r="W1" s="270"/>
      <c r="X1" s="270"/>
      <c r="Y1" s="270"/>
      <c r="Z1" s="270"/>
      <c r="AA1" s="270"/>
      <c r="AB1" s="270"/>
      <c r="AC1" s="270"/>
      <c r="AD1" s="292"/>
    </row>
    <row r="2" spans="1:81" ht="33">
      <c r="A2" s="328" t="s">
        <v>29</v>
      </c>
      <c r="B2" s="328"/>
      <c r="C2" s="328"/>
      <c r="D2" s="328"/>
      <c r="E2" s="328"/>
      <c r="F2" s="328"/>
      <c r="G2" s="328"/>
      <c r="H2" s="328"/>
      <c r="I2" s="328"/>
      <c r="J2" s="270"/>
      <c r="K2" s="270"/>
      <c r="L2" s="270"/>
      <c r="M2" s="270"/>
      <c r="N2" s="165"/>
      <c r="O2" s="165"/>
      <c r="P2" s="165"/>
      <c r="Q2" s="270"/>
      <c r="R2" s="270"/>
      <c r="S2" s="270"/>
      <c r="T2" s="270"/>
      <c r="U2" s="270"/>
      <c r="V2" s="270"/>
      <c r="W2" s="270"/>
      <c r="X2" s="270"/>
      <c r="Y2" s="270"/>
      <c r="Z2" s="270"/>
      <c r="AA2" s="270"/>
      <c r="AB2" s="270"/>
      <c r="AC2" s="270"/>
      <c r="AD2" s="292"/>
    </row>
    <row r="3" spans="1:81" ht="33">
      <c r="A3" s="328" t="s">
        <v>3039</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292"/>
    </row>
    <row r="4" spans="1:81" ht="33">
      <c r="A4" s="328"/>
      <c r="B4" s="328"/>
      <c r="C4" s="270"/>
      <c r="D4" s="270"/>
      <c r="E4" s="270"/>
      <c r="F4" s="270"/>
      <c r="G4" s="270"/>
      <c r="H4" s="270"/>
      <c r="I4" s="273"/>
      <c r="J4" s="270"/>
      <c r="K4" s="270"/>
      <c r="L4" s="270"/>
      <c r="M4" s="270"/>
      <c r="N4" s="166"/>
      <c r="O4" s="166"/>
      <c r="P4" s="166"/>
      <c r="Q4" s="270"/>
      <c r="R4" s="270"/>
      <c r="S4" s="270"/>
      <c r="T4" s="270"/>
      <c r="U4" s="270"/>
      <c r="V4" s="270"/>
      <c r="W4" s="270"/>
      <c r="X4" s="270"/>
      <c r="Y4" s="270"/>
      <c r="Z4" s="270"/>
      <c r="AA4" s="270"/>
      <c r="AB4" s="270"/>
      <c r="AC4" s="270"/>
      <c r="AD4" s="292"/>
    </row>
    <row r="5" spans="1:81" ht="61.95" customHeight="1">
      <c r="A5" s="329" t="s">
        <v>0</v>
      </c>
      <c r="B5" s="329" t="s">
        <v>1</v>
      </c>
      <c r="C5" s="329" t="s">
        <v>67</v>
      </c>
      <c r="D5" s="329" t="s">
        <v>2</v>
      </c>
      <c r="E5" s="329" t="s">
        <v>47</v>
      </c>
      <c r="F5" s="329" t="s">
        <v>4</v>
      </c>
      <c r="G5" s="329" t="s">
        <v>5</v>
      </c>
      <c r="H5" s="329" t="s">
        <v>6</v>
      </c>
      <c r="I5" s="329" t="s">
        <v>7</v>
      </c>
      <c r="J5" s="329" t="s">
        <v>8</v>
      </c>
      <c r="K5" s="331" t="s">
        <v>1150</v>
      </c>
      <c r="L5" s="329" t="s">
        <v>9</v>
      </c>
      <c r="M5" s="329" t="s">
        <v>1224</v>
      </c>
      <c r="N5" s="329" t="s">
        <v>2755</v>
      </c>
      <c r="O5" s="329" t="s">
        <v>27</v>
      </c>
      <c r="P5" s="329" t="s">
        <v>2756</v>
      </c>
      <c r="Q5" s="337" t="s">
        <v>10</v>
      </c>
      <c r="R5" s="337"/>
      <c r="S5" s="337"/>
      <c r="T5" s="337"/>
      <c r="U5" s="337"/>
      <c r="V5" s="337"/>
      <c r="W5" s="337"/>
      <c r="X5" s="337"/>
      <c r="Y5" s="337"/>
      <c r="Z5" s="337"/>
      <c r="AA5" s="337"/>
      <c r="AB5" s="337"/>
      <c r="AC5" s="337"/>
      <c r="AD5" s="402" t="s">
        <v>2775</v>
      </c>
      <c r="AE5" s="403"/>
      <c r="AF5" s="403"/>
      <c r="AG5" s="404"/>
    </row>
    <row r="6" spans="1:81" ht="73.5" customHeight="1">
      <c r="A6" s="329"/>
      <c r="B6" s="329"/>
      <c r="C6" s="329"/>
      <c r="D6" s="329"/>
      <c r="E6" s="329"/>
      <c r="F6" s="329"/>
      <c r="G6" s="329"/>
      <c r="H6" s="329"/>
      <c r="I6" s="329"/>
      <c r="J6" s="329"/>
      <c r="K6" s="332"/>
      <c r="L6" s="329"/>
      <c r="M6" s="329"/>
      <c r="N6" s="329"/>
      <c r="O6" s="329"/>
      <c r="P6" s="329"/>
      <c r="Q6" s="337" t="s">
        <v>11</v>
      </c>
      <c r="R6" s="337"/>
      <c r="S6" s="337"/>
      <c r="T6" s="337"/>
      <c r="U6" s="337"/>
      <c r="V6" s="337"/>
      <c r="W6" s="337"/>
      <c r="X6" s="337"/>
      <c r="Y6" s="337"/>
      <c r="Z6" s="337"/>
      <c r="AA6" s="337"/>
      <c r="AB6" s="337"/>
      <c r="AC6" s="337"/>
      <c r="AD6" s="405"/>
      <c r="AE6" s="406"/>
      <c r="AF6" s="406"/>
      <c r="AG6" s="407"/>
    </row>
    <row r="7" spans="1:81" ht="166.5" customHeight="1">
      <c r="A7" s="330"/>
      <c r="B7" s="330"/>
      <c r="C7" s="330"/>
      <c r="D7" s="330"/>
      <c r="E7" s="330"/>
      <c r="F7" s="330"/>
      <c r="G7" s="330"/>
      <c r="H7" s="330"/>
      <c r="I7" s="330"/>
      <c r="J7" s="330"/>
      <c r="K7" s="333"/>
      <c r="L7" s="330"/>
      <c r="M7" s="330"/>
      <c r="N7" s="330"/>
      <c r="O7" s="330"/>
      <c r="P7" s="330"/>
      <c r="Q7" s="46" t="s">
        <v>12</v>
      </c>
      <c r="R7" s="46" t="s">
        <v>13</v>
      </c>
      <c r="S7" s="47" t="s">
        <v>14</v>
      </c>
      <c r="T7" s="46" t="s">
        <v>15</v>
      </c>
      <c r="U7" s="46" t="s">
        <v>16</v>
      </c>
      <c r="V7" s="48" t="s">
        <v>17</v>
      </c>
      <c r="W7" s="46" t="s">
        <v>18</v>
      </c>
      <c r="X7" s="46" t="s">
        <v>19</v>
      </c>
      <c r="Y7" s="48" t="s">
        <v>20</v>
      </c>
      <c r="Z7" s="46" t="s">
        <v>21</v>
      </c>
      <c r="AA7" s="46" t="s">
        <v>22</v>
      </c>
      <c r="AB7" s="48" t="s">
        <v>327</v>
      </c>
      <c r="AC7" s="49" t="s">
        <v>1048</v>
      </c>
      <c r="AD7" s="299" t="s">
        <v>3590</v>
      </c>
      <c r="AE7" s="264" t="s">
        <v>2771</v>
      </c>
      <c r="AF7" s="264" t="s">
        <v>2770</v>
      </c>
      <c r="AG7" s="264" t="s">
        <v>2769</v>
      </c>
      <c r="AH7" s="277"/>
      <c r="AI7" s="277"/>
      <c r="AJ7" s="277"/>
      <c r="AK7" s="277"/>
      <c r="AL7" s="277"/>
      <c r="AM7" s="277"/>
      <c r="AN7" s="277"/>
      <c r="AO7" s="277"/>
      <c r="AP7" s="277"/>
      <c r="AQ7" s="277"/>
      <c r="AR7" s="277"/>
      <c r="AS7" s="277"/>
      <c r="AT7" s="277"/>
      <c r="AU7" s="277"/>
      <c r="AV7" s="277"/>
      <c r="AW7" s="277"/>
      <c r="AX7" s="277"/>
      <c r="AY7" s="277"/>
      <c r="AZ7" s="277"/>
      <c r="BA7" s="277"/>
      <c r="BB7" s="277"/>
      <c r="BC7" s="277"/>
      <c r="BD7" s="277"/>
      <c r="BE7" s="277"/>
      <c r="BF7" s="277"/>
      <c r="BG7" s="277"/>
      <c r="BH7" s="277"/>
      <c r="BI7" s="277"/>
      <c r="BJ7" s="277"/>
      <c r="BK7" s="277"/>
      <c r="BL7" s="277"/>
      <c r="BM7" s="277"/>
      <c r="BN7" s="277"/>
      <c r="BO7" s="277"/>
      <c r="BP7" s="277"/>
      <c r="BQ7" s="277"/>
      <c r="BR7" s="277"/>
      <c r="BS7" s="277"/>
      <c r="BT7" s="277"/>
      <c r="BU7" s="277"/>
      <c r="BV7" s="277"/>
      <c r="BW7" s="277"/>
      <c r="BX7" s="277"/>
      <c r="BY7" s="277"/>
      <c r="BZ7" s="277"/>
      <c r="CA7" s="277"/>
      <c r="CB7" s="277"/>
      <c r="CC7" s="277"/>
    </row>
    <row r="8" spans="1:81" ht="328.8" customHeight="1">
      <c r="A8" s="463" t="s">
        <v>71</v>
      </c>
      <c r="B8" s="464" t="s">
        <v>76</v>
      </c>
      <c r="C8" s="464" t="s">
        <v>97</v>
      </c>
      <c r="D8" s="465" t="s">
        <v>3040</v>
      </c>
      <c r="E8" s="464" t="s">
        <v>65</v>
      </c>
      <c r="F8" s="464" t="s">
        <v>3041</v>
      </c>
      <c r="G8" s="464" t="s">
        <v>3042</v>
      </c>
      <c r="H8" s="464" t="s">
        <v>1161</v>
      </c>
      <c r="I8" s="464" t="s">
        <v>3043</v>
      </c>
      <c r="J8" s="464" t="s">
        <v>3044</v>
      </c>
      <c r="K8" s="464" t="s">
        <v>3045</v>
      </c>
      <c r="L8" s="464" t="s">
        <v>3046</v>
      </c>
      <c r="M8" s="464" t="s">
        <v>2636</v>
      </c>
      <c r="N8" s="440" t="s">
        <v>289</v>
      </c>
      <c r="O8" s="440" t="s">
        <v>289</v>
      </c>
      <c r="P8" s="440" t="s">
        <v>289</v>
      </c>
      <c r="Q8" s="440" t="s">
        <v>289</v>
      </c>
      <c r="R8" s="466" t="s">
        <v>3047</v>
      </c>
      <c r="S8" s="466" t="s">
        <v>3048</v>
      </c>
      <c r="T8" s="466" t="s">
        <v>3049</v>
      </c>
      <c r="U8" s="466" t="s">
        <v>3050</v>
      </c>
      <c r="V8" s="466" t="s">
        <v>3051</v>
      </c>
      <c r="W8" s="466" t="s">
        <v>3052</v>
      </c>
      <c r="X8" s="466" t="s">
        <v>3053</v>
      </c>
      <c r="Y8" s="466" t="s">
        <v>3054</v>
      </c>
      <c r="Z8" s="466" t="s">
        <v>3055</v>
      </c>
      <c r="AA8" s="466" t="s">
        <v>3056</v>
      </c>
      <c r="AB8" s="440" t="s">
        <v>3046</v>
      </c>
      <c r="AC8" s="440" t="s">
        <v>3057</v>
      </c>
      <c r="AD8" s="440" t="s">
        <v>289</v>
      </c>
      <c r="AE8" s="440" t="s">
        <v>289</v>
      </c>
      <c r="AF8" s="440" t="s">
        <v>289</v>
      </c>
      <c r="AG8" s="440" t="s">
        <v>289</v>
      </c>
      <c r="AH8" s="277"/>
      <c r="AI8" s="277"/>
      <c r="AJ8" s="277"/>
      <c r="AK8" s="277"/>
      <c r="AL8" s="277"/>
      <c r="AM8" s="277"/>
      <c r="AN8" s="277"/>
      <c r="AO8" s="277"/>
      <c r="AP8" s="277"/>
      <c r="AQ8" s="277"/>
      <c r="AR8" s="277"/>
      <c r="AS8" s="277"/>
      <c r="AT8" s="277"/>
      <c r="AU8" s="277"/>
      <c r="AV8" s="277"/>
      <c r="AW8" s="277"/>
      <c r="AX8" s="277"/>
      <c r="AY8" s="277"/>
      <c r="AZ8" s="277"/>
      <c r="BA8" s="277"/>
      <c r="BB8" s="277"/>
      <c r="BC8" s="277"/>
      <c r="BD8" s="277"/>
      <c r="BE8" s="277"/>
      <c r="BF8" s="277"/>
      <c r="BG8" s="277"/>
      <c r="BH8" s="277"/>
      <c r="BI8" s="277"/>
      <c r="BJ8" s="277"/>
      <c r="BK8" s="277"/>
      <c r="BL8" s="277"/>
      <c r="BM8" s="277"/>
      <c r="BN8" s="277"/>
      <c r="BO8" s="277"/>
      <c r="BP8" s="277"/>
      <c r="BQ8" s="277"/>
      <c r="BR8" s="277"/>
      <c r="BS8" s="277"/>
      <c r="BT8" s="277"/>
      <c r="BU8" s="277"/>
      <c r="BV8" s="277"/>
      <c r="BW8" s="277"/>
      <c r="BX8" s="277"/>
      <c r="BY8" s="277"/>
      <c r="BZ8" s="277"/>
      <c r="CA8" s="277"/>
      <c r="CB8" s="277"/>
      <c r="CC8" s="277"/>
    </row>
    <row r="9" spans="1:81" ht="37.950000000000003" customHeight="1">
      <c r="A9" s="463"/>
      <c r="B9" s="464"/>
      <c r="C9" s="464"/>
      <c r="D9" s="465"/>
      <c r="E9" s="464"/>
      <c r="F9" s="464"/>
      <c r="G9" s="464"/>
      <c r="H9" s="464"/>
      <c r="I9" s="464"/>
      <c r="J9" s="464"/>
      <c r="K9" s="464"/>
      <c r="L9" s="464"/>
      <c r="M9" s="464"/>
      <c r="N9" s="440" t="s">
        <v>289</v>
      </c>
      <c r="O9" s="440" t="s">
        <v>289</v>
      </c>
      <c r="P9" s="440" t="s">
        <v>289</v>
      </c>
      <c r="Q9" s="440" t="s">
        <v>289</v>
      </c>
      <c r="R9" s="440" t="s">
        <v>289</v>
      </c>
      <c r="S9" s="440" t="s">
        <v>289</v>
      </c>
      <c r="T9" s="440" t="s">
        <v>289</v>
      </c>
      <c r="U9" s="440" t="s">
        <v>289</v>
      </c>
      <c r="V9" s="440" t="s">
        <v>289</v>
      </c>
      <c r="W9" s="440" t="s">
        <v>289</v>
      </c>
      <c r="X9" s="440" t="s">
        <v>289</v>
      </c>
      <c r="Y9" s="440" t="s">
        <v>289</v>
      </c>
      <c r="Z9" s="440" t="s">
        <v>289</v>
      </c>
      <c r="AA9" s="440" t="s">
        <v>289</v>
      </c>
      <c r="AB9" s="440" t="s">
        <v>289</v>
      </c>
      <c r="AC9" s="466"/>
      <c r="AD9" s="440" t="s">
        <v>289</v>
      </c>
      <c r="AE9" s="440" t="s">
        <v>289</v>
      </c>
      <c r="AF9" s="440" t="s">
        <v>289</v>
      </c>
      <c r="AG9" s="440" t="s">
        <v>289</v>
      </c>
      <c r="AH9" s="277"/>
      <c r="AI9" s="277"/>
      <c r="AJ9" s="277"/>
      <c r="AK9" s="277"/>
      <c r="AL9" s="277"/>
      <c r="AM9" s="277"/>
      <c r="AN9" s="277"/>
      <c r="AO9" s="277"/>
      <c r="AP9" s="277"/>
      <c r="AQ9" s="277"/>
      <c r="AR9" s="277"/>
      <c r="AS9" s="277"/>
      <c r="AT9" s="277"/>
      <c r="AU9" s="277"/>
      <c r="AV9" s="277"/>
      <c r="AW9" s="277"/>
      <c r="AX9" s="277"/>
      <c r="AY9" s="277"/>
      <c r="AZ9" s="277"/>
      <c r="BA9" s="277"/>
      <c r="BB9" s="277"/>
      <c r="BC9" s="277"/>
      <c r="BD9" s="277"/>
      <c r="BE9" s="277"/>
      <c r="BF9" s="277"/>
      <c r="BG9" s="277"/>
      <c r="BH9" s="277"/>
      <c r="BI9" s="277"/>
      <c r="BJ9" s="277"/>
      <c r="BK9" s="277"/>
      <c r="BL9" s="277"/>
      <c r="BM9" s="277"/>
      <c r="BN9" s="277"/>
      <c r="BO9" s="277"/>
      <c r="BP9" s="277"/>
      <c r="BQ9" s="277"/>
      <c r="BR9" s="277"/>
      <c r="BS9" s="277"/>
      <c r="BT9" s="277"/>
      <c r="BU9" s="277"/>
      <c r="BV9" s="277"/>
      <c r="BW9" s="277"/>
      <c r="BX9" s="277"/>
      <c r="BY9" s="277"/>
      <c r="BZ9" s="277"/>
      <c r="CA9" s="277"/>
      <c r="CB9" s="277"/>
      <c r="CC9" s="277"/>
    </row>
    <row r="10" spans="1:81" ht="409.6" customHeight="1">
      <c r="A10" s="463" t="s">
        <v>71</v>
      </c>
      <c r="B10" s="464" t="s">
        <v>75</v>
      </c>
      <c r="C10" s="464" t="s">
        <v>68</v>
      </c>
      <c r="D10" s="465" t="s">
        <v>3058</v>
      </c>
      <c r="E10" s="464" t="s">
        <v>65</v>
      </c>
      <c r="F10" s="464" t="s">
        <v>3041</v>
      </c>
      <c r="G10" s="464" t="s">
        <v>3059</v>
      </c>
      <c r="H10" s="464" t="s">
        <v>1161</v>
      </c>
      <c r="I10" s="464" t="s">
        <v>3060</v>
      </c>
      <c r="J10" s="464" t="s">
        <v>3060</v>
      </c>
      <c r="K10" s="464" t="s">
        <v>3061</v>
      </c>
      <c r="L10" s="464" t="s">
        <v>3062</v>
      </c>
      <c r="M10" s="464" t="s">
        <v>2636</v>
      </c>
      <c r="N10" s="440" t="s">
        <v>289</v>
      </c>
      <c r="O10" s="440" t="s">
        <v>289</v>
      </c>
      <c r="P10" s="440" t="s">
        <v>289</v>
      </c>
      <c r="Q10" s="440" t="s">
        <v>289</v>
      </c>
      <c r="R10" s="466"/>
      <c r="S10" s="440" t="s">
        <v>3063</v>
      </c>
      <c r="T10" s="440" t="s">
        <v>289</v>
      </c>
      <c r="U10" s="466"/>
      <c r="V10" s="440" t="s">
        <v>3064</v>
      </c>
      <c r="W10" s="440" t="s">
        <v>289</v>
      </c>
      <c r="X10" s="466"/>
      <c r="Y10" s="440" t="s">
        <v>3065</v>
      </c>
      <c r="Z10" s="440" t="s">
        <v>289</v>
      </c>
      <c r="AA10" s="466"/>
      <c r="AB10" s="440" t="s">
        <v>3066</v>
      </c>
      <c r="AC10" s="465" t="s">
        <v>3067</v>
      </c>
      <c r="AD10" s="440" t="s">
        <v>289</v>
      </c>
      <c r="AE10" s="440" t="s">
        <v>289</v>
      </c>
      <c r="AF10" s="440" t="s">
        <v>289</v>
      </c>
      <c r="AG10" s="440" t="s">
        <v>289</v>
      </c>
      <c r="AH10" s="277"/>
      <c r="AI10" s="277"/>
      <c r="AJ10" s="277"/>
      <c r="AK10" s="277"/>
      <c r="AL10" s="277"/>
      <c r="AM10" s="277"/>
      <c r="AN10" s="277"/>
      <c r="AO10" s="277"/>
      <c r="AP10" s="277"/>
      <c r="AQ10" s="277"/>
      <c r="AR10" s="277"/>
      <c r="AS10" s="277"/>
      <c r="AT10" s="277"/>
      <c r="AU10" s="277"/>
      <c r="AV10" s="277"/>
      <c r="AW10" s="277"/>
      <c r="AX10" s="277"/>
      <c r="AY10" s="277"/>
      <c r="AZ10" s="277"/>
      <c r="BA10" s="277"/>
      <c r="BB10" s="277"/>
      <c r="BC10" s="277"/>
      <c r="BD10" s="277"/>
      <c r="BE10" s="277"/>
      <c r="BF10" s="277"/>
      <c r="BG10" s="277"/>
      <c r="BH10" s="277"/>
      <c r="BI10" s="277"/>
      <c r="BJ10" s="277"/>
      <c r="BK10" s="277"/>
      <c r="BL10" s="277"/>
      <c r="BM10" s="277"/>
      <c r="BN10" s="277"/>
      <c r="BO10" s="277"/>
      <c r="BP10" s="277"/>
      <c r="BQ10" s="277"/>
      <c r="BR10" s="277"/>
      <c r="BS10" s="277"/>
      <c r="BT10" s="277"/>
      <c r="BU10" s="277"/>
      <c r="BV10" s="277"/>
      <c r="BW10" s="277"/>
      <c r="BX10" s="277"/>
      <c r="BY10" s="277"/>
      <c r="BZ10" s="277"/>
      <c r="CA10" s="277"/>
      <c r="CB10" s="277"/>
      <c r="CC10" s="277"/>
    </row>
    <row r="11" spans="1:81" ht="43.95" customHeight="1">
      <c r="A11" s="463"/>
      <c r="B11" s="464"/>
      <c r="C11" s="464"/>
      <c r="D11" s="465"/>
      <c r="E11" s="464"/>
      <c r="F11" s="464"/>
      <c r="G11" s="464"/>
      <c r="H11" s="464"/>
      <c r="I11" s="464"/>
      <c r="J11" s="464"/>
      <c r="K11" s="464"/>
      <c r="L11" s="464"/>
      <c r="M11" s="464"/>
      <c r="N11" s="440" t="s">
        <v>289</v>
      </c>
      <c r="O11" s="440" t="s">
        <v>289</v>
      </c>
      <c r="P11" s="440" t="s">
        <v>289</v>
      </c>
      <c r="Q11" s="440" t="s">
        <v>289</v>
      </c>
      <c r="R11" s="440" t="s">
        <v>289</v>
      </c>
      <c r="S11" s="440" t="s">
        <v>289</v>
      </c>
      <c r="T11" s="440" t="s">
        <v>289</v>
      </c>
      <c r="U11" s="440" t="s">
        <v>289</v>
      </c>
      <c r="V11" s="440" t="s">
        <v>289</v>
      </c>
      <c r="W11" s="440" t="s">
        <v>289</v>
      </c>
      <c r="X11" s="440" t="s">
        <v>289</v>
      </c>
      <c r="Y11" s="440" t="s">
        <v>289</v>
      </c>
      <c r="Z11" s="440" t="s">
        <v>289</v>
      </c>
      <c r="AA11" s="440" t="s">
        <v>289</v>
      </c>
      <c r="AB11" s="440" t="s">
        <v>289</v>
      </c>
      <c r="AC11" s="465"/>
      <c r="AD11" s="440" t="s">
        <v>289</v>
      </c>
      <c r="AE11" s="440" t="s">
        <v>289</v>
      </c>
      <c r="AF11" s="440" t="s">
        <v>289</v>
      </c>
      <c r="AG11" s="440" t="s">
        <v>289</v>
      </c>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7"/>
      <c r="BH11" s="277"/>
      <c r="BI11" s="277"/>
      <c r="BJ11" s="277"/>
      <c r="BK11" s="277"/>
      <c r="BL11" s="277"/>
      <c r="BM11" s="277"/>
      <c r="BN11" s="277"/>
      <c r="BO11" s="277"/>
      <c r="BP11" s="277"/>
      <c r="BQ11" s="277"/>
      <c r="BR11" s="277"/>
      <c r="BS11" s="277"/>
      <c r="BT11" s="277"/>
      <c r="BU11" s="277"/>
      <c r="BV11" s="277"/>
      <c r="BW11" s="277"/>
      <c r="BX11" s="277"/>
      <c r="BY11" s="277"/>
      <c r="BZ11" s="277"/>
      <c r="CA11" s="277"/>
      <c r="CB11" s="277"/>
      <c r="CC11" s="277"/>
    </row>
    <row r="12" spans="1:81" ht="409.6" customHeight="1">
      <c r="A12" s="463" t="s">
        <v>71</v>
      </c>
      <c r="B12" s="464" t="s">
        <v>75</v>
      </c>
      <c r="C12" s="464" t="s">
        <v>68</v>
      </c>
      <c r="D12" s="465" t="s">
        <v>3068</v>
      </c>
      <c r="E12" s="464" t="s">
        <v>65</v>
      </c>
      <c r="F12" s="464" t="s">
        <v>3041</v>
      </c>
      <c r="G12" s="464" t="s">
        <v>3069</v>
      </c>
      <c r="H12" s="464" t="s">
        <v>1161</v>
      </c>
      <c r="I12" s="464" t="s">
        <v>3070</v>
      </c>
      <c r="J12" s="464" t="s">
        <v>3071</v>
      </c>
      <c r="K12" s="464" t="s">
        <v>3072</v>
      </c>
      <c r="L12" s="464" t="s">
        <v>3073</v>
      </c>
      <c r="M12" s="464" t="s">
        <v>2636</v>
      </c>
      <c r="N12" s="440" t="s">
        <v>289</v>
      </c>
      <c r="O12" s="440" t="s">
        <v>289</v>
      </c>
      <c r="P12" s="440" t="s">
        <v>289</v>
      </c>
      <c r="Q12" s="440" t="s">
        <v>289</v>
      </c>
      <c r="R12" s="440" t="s">
        <v>289</v>
      </c>
      <c r="S12" s="440" t="s">
        <v>289</v>
      </c>
      <c r="T12" s="440" t="s">
        <v>289</v>
      </c>
      <c r="U12" s="440"/>
      <c r="V12" s="440" t="s">
        <v>3074</v>
      </c>
      <c r="W12" s="440" t="s">
        <v>289</v>
      </c>
      <c r="X12" s="440" t="s">
        <v>289</v>
      </c>
      <c r="Y12" s="440" t="s">
        <v>289</v>
      </c>
      <c r="Z12" s="440" t="s">
        <v>289</v>
      </c>
      <c r="AA12" s="440" t="s">
        <v>289</v>
      </c>
      <c r="AB12" s="440" t="s">
        <v>3075</v>
      </c>
      <c r="AC12" s="465" t="s">
        <v>3076</v>
      </c>
      <c r="AD12" s="440" t="s">
        <v>289</v>
      </c>
      <c r="AE12" s="440" t="s">
        <v>289</v>
      </c>
      <c r="AF12" s="440" t="s">
        <v>289</v>
      </c>
      <c r="AG12" s="440" t="s">
        <v>289</v>
      </c>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77"/>
      <c r="BG12" s="277"/>
      <c r="BH12" s="277"/>
      <c r="BI12" s="277"/>
      <c r="BJ12" s="277"/>
      <c r="BK12" s="277"/>
      <c r="BL12" s="277"/>
      <c r="BM12" s="277"/>
      <c r="BN12" s="277"/>
      <c r="BO12" s="277"/>
      <c r="BP12" s="277"/>
      <c r="BQ12" s="277"/>
      <c r="BR12" s="277"/>
      <c r="BS12" s="277"/>
      <c r="BT12" s="277"/>
      <c r="BU12" s="277"/>
      <c r="BV12" s="277"/>
      <c r="BW12" s="277"/>
      <c r="BX12" s="277"/>
      <c r="BY12" s="277"/>
      <c r="BZ12" s="277"/>
      <c r="CA12" s="277"/>
      <c r="CB12" s="277"/>
      <c r="CC12" s="277"/>
    </row>
    <row r="13" spans="1:81" ht="45.45" customHeight="1">
      <c r="A13" s="463"/>
      <c r="B13" s="464"/>
      <c r="C13" s="464"/>
      <c r="D13" s="465"/>
      <c r="E13" s="464"/>
      <c r="F13" s="464"/>
      <c r="G13" s="464"/>
      <c r="H13" s="464"/>
      <c r="I13" s="464"/>
      <c r="J13" s="464"/>
      <c r="K13" s="464"/>
      <c r="L13" s="464"/>
      <c r="M13" s="464"/>
      <c r="N13" s="440" t="s">
        <v>289</v>
      </c>
      <c r="O13" s="440" t="s">
        <v>289</v>
      </c>
      <c r="P13" s="440" t="s">
        <v>289</v>
      </c>
      <c r="Q13" s="440" t="s">
        <v>289</v>
      </c>
      <c r="R13" s="440" t="s">
        <v>289</v>
      </c>
      <c r="S13" s="440" t="s">
        <v>289</v>
      </c>
      <c r="T13" s="440" t="s">
        <v>289</v>
      </c>
      <c r="U13" s="440" t="s">
        <v>289</v>
      </c>
      <c r="V13" s="440" t="s">
        <v>289</v>
      </c>
      <c r="W13" s="440" t="s">
        <v>289</v>
      </c>
      <c r="X13" s="440" t="s">
        <v>289</v>
      </c>
      <c r="Y13" s="440" t="s">
        <v>289</v>
      </c>
      <c r="Z13" s="440" t="s">
        <v>289</v>
      </c>
      <c r="AA13" s="440" t="s">
        <v>289</v>
      </c>
      <c r="AB13" s="440" t="s">
        <v>289</v>
      </c>
      <c r="AC13" s="465"/>
      <c r="AD13" s="440" t="s">
        <v>289</v>
      </c>
      <c r="AE13" s="440" t="s">
        <v>289</v>
      </c>
      <c r="AF13" s="440" t="s">
        <v>289</v>
      </c>
      <c r="AG13" s="440" t="s">
        <v>289</v>
      </c>
      <c r="AH13" s="277"/>
      <c r="AI13" s="277"/>
      <c r="AJ13" s="277"/>
      <c r="AK13" s="277"/>
      <c r="AL13" s="277"/>
      <c r="AM13" s="277"/>
      <c r="AN13" s="277"/>
      <c r="AO13" s="277"/>
      <c r="AP13" s="277"/>
      <c r="AQ13" s="277"/>
      <c r="AR13" s="277"/>
      <c r="AS13" s="277"/>
      <c r="AT13" s="277"/>
      <c r="AU13" s="277"/>
      <c r="AV13" s="277"/>
      <c r="AW13" s="277"/>
      <c r="AX13" s="277"/>
      <c r="AY13" s="277"/>
      <c r="AZ13" s="277"/>
      <c r="BA13" s="277"/>
      <c r="BB13" s="277"/>
      <c r="BC13" s="277"/>
      <c r="BD13" s="277"/>
      <c r="BE13" s="277"/>
      <c r="BF13" s="277"/>
      <c r="BG13" s="277"/>
      <c r="BH13" s="277"/>
      <c r="BI13" s="277"/>
      <c r="BJ13" s="277"/>
      <c r="BK13" s="277"/>
      <c r="BL13" s="277"/>
      <c r="BM13" s="277"/>
      <c r="BN13" s="277"/>
      <c r="BO13" s="277"/>
      <c r="BP13" s="277"/>
      <c r="BQ13" s="277"/>
      <c r="BR13" s="277"/>
      <c r="BS13" s="277"/>
      <c r="BT13" s="277"/>
      <c r="BU13" s="277"/>
      <c r="BV13" s="277"/>
      <c r="BW13" s="277"/>
      <c r="BX13" s="277"/>
      <c r="BY13" s="277"/>
      <c r="BZ13" s="277"/>
      <c r="CA13" s="277"/>
      <c r="CB13" s="277"/>
      <c r="CC13" s="277"/>
    </row>
    <row r="14" spans="1:81" ht="402.6" customHeight="1">
      <c r="A14" s="463" t="s">
        <v>71</v>
      </c>
      <c r="B14" s="464" t="s">
        <v>75</v>
      </c>
      <c r="C14" s="464" t="s">
        <v>68</v>
      </c>
      <c r="D14" s="465" t="s">
        <v>3077</v>
      </c>
      <c r="E14" s="464" t="s">
        <v>65</v>
      </c>
      <c r="F14" s="464" t="s">
        <v>3041</v>
      </c>
      <c r="G14" s="464" t="s">
        <v>3078</v>
      </c>
      <c r="H14" s="464" t="s">
        <v>289</v>
      </c>
      <c r="I14" s="464" t="s">
        <v>3070</v>
      </c>
      <c r="J14" s="464" t="s">
        <v>3079</v>
      </c>
      <c r="K14" s="464" t="s">
        <v>3080</v>
      </c>
      <c r="L14" s="464" t="s">
        <v>3081</v>
      </c>
      <c r="M14" s="464" t="s">
        <v>2636</v>
      </c>
      <c r="N14" s="440" t="s">
        <v>289</v>
      </c>
      <c r="O14" s="440" t="s">
        <v>289</v>
      </c>
      <c r="P14" s="440" t="s">
        <v>289</v>
      </c>
      <c r="Q14" s="440" t="s">
        <v>289</v>
      </c>
      <c r="R14" s="440" t="s">
        <v>289</v>
      </c>
      <c r="S14" s="440" t="s">
        <v>289</v>
      </c>
      <c r="T14" s="440" t="s">
        <v>289</v>
      </c>
      <c r="U14" s="440" t="s">
        <v>289</v>
      </c>
      <c r="V14" s="467"/>
      <c r="W14" s="440" t="s">
        <v>3082</v>
      </c>
      <c r="X14" s="440"/>
      <c r="Y14" s="440" t="s">
        <v>3082</v>
      </c>
      <c r="Z14" s="440" t="s">
        <v>289</v>
      </c>
      <c r="AA14" s="466"/>
      <c r="AB14" s="440" t="s">
        <v>3082</v>
      </c>
      <c r="AC14" s="465" t="s">
        <v>3083</v>
      </c>
      <c r="AD14" s="440" t="s">
        <v>289</v>
      </c>
      <c r="AE14" s="440" t="s">
        <v>289</v>
      </c>
      <c r="AF14" s="440" t="s">
        <v>289</v>
      </c>
      <c r="AG14" s="440" t="s">
        <v>289</v>
      </c>
      <c r="AH14" s="277"/>
      <c r="AI14" s="277"/>
      <c r="AJ14" s="277"/>
      <c r="AK14" s="277"/>
      <c r="AL14" s="277"/>
      <c r="AM14" s="277"/>
      <c r="AN14" s="277"/>
      <c r="AO14" s="277"/>
      <c r="AP14" s="277"/>
      <c r="AQ14" s="277"/>
      <c r="AR14" s="277"/>
      <c r="AS14" s="277"/>
      <c r="AT14" s="277"/>
      <c r="AU14" s="277"/>
      <c r="AV14" s="277"/>
      <c r="AW14" s="277"/>
      <c r="AX14" s="277"/>
      <c r="AY14" s="277"/>
      <c r="AZ14" s="277"/>
      <c r="BA14" s="277"/>
      <c r="BB14" s="277"/>
      <c r="BC14" s="277"/>
      <c r="BD14" s="277"/>
      <c r="BE14" s="277"/>
      <c r="BF14" s="277"/>
      <c r="BG14" s="277"/>
      <c r="BH14" s="277"/>
      <c r="BI14" s="277"/>
      <c r="BJ14" s="277"/>
      <c r="BK14" s="277"/>
      <c r="BL14" s="277"/>
      <c r="BM14" s="277"/>
      <c r="BN14" s="277"/>
      <c r="BO14" s="277"/>
      <c r="BP14" s="277"/>
      <c r="BQ14" s="277"/>
      <c r="BR14" s="277"/>
      <c r="BS14" s="277"/>
      <c r="BT14" s="277"/>
      <c r="BU14" s="277"/>
      <c r="BV14" s="277"/>
      <c r="BW14" s="277"/>
      <c r="BX14" s="277"/>
      <c r="BY14" s="277"/>
      <c r="BZ14" s="277"/>
      <c r="CA14" s="277"/>
      <c r="CB14" s="277"/>
      <c r="CC14" s="277"/>
    </row>
    <row r="15" spans="1:81" ht="43.95" customHeight="1">
      <c r="A15" s="463"/>
      <c r="B15" s="464"/>
      <c r="C15" s="464"/>
      <c r="D15" s="465"/>
      <c r="E15" s="464"/>
      <c r="F15" s="464"/>
      <c r="G15" s="464"/>
      <c r="H15" s="464"/>
      <c r="I15" s="464"/>
      <c r="J15" s="464"/>
      <c r="K15" s="464"/>
      <c r="L15" s="464"/>
      <c r="M15" s="464"/>
      <c r="N15" s="440" t="s">
        <v>289</v>
      </c>
      <c r="O15" s="440" t="s">
        <v>289</v>
      </c>
      <c r="P15" s="440" t="s">
        <v>289</v>
      </c>
      <c r="Q15" s="440" t="s">
        <v>289</v>
      </c>
      <c r="R15" s="440" t="s">
        <v>289</v>
      </c>
      <c r="S15" s="440" t="s">
        <v>289</v>
      </c>
      <c r="T15" s="440" t="s">
        <v>289</v>
      </c>
      <c r="U15" s="440" t="s">
        <v>289</v>
      </c>
      <c r="V15" s="440"/>
      <c r="W15" s="440" t="s">
        <v>289</v>
      </c>
      <c r="X15" s="440" t="s">
        <v>289</v>
      </c>
      <c r="Y15" s="440" t="s">
        <v>289</v>
      </c>
      <c r="Z15" s="440" t="s">
        <v>289</v>
      </c>
      <c r="AA15" s="440" t="s">
        <v>289</v>
      </c>
      <c r="AB15" s="440" t="s">
        <v>289</v>
      </c>
      <c r="AC15" s="465"/>
      <c r="AD15" s="440" t="s">
        <v>289</v>
      </c>
      <c r="AE15" s="440" t="s">
        <v>289</v>
      </c>
      <c r="AF15" s="440" t="s">
        <v>289</v>
      </c>
      <c r="AG15" s="440" t="s">
        <v>289</v>
      </c>
      <c r="AH15" s="277"/>
      <c r="AI15" s="277"/>
      <c r="AJ15" s="277"/>
      <c r="AK15" s="277"/>
      <c r="AL15" s="277"/>
      <c r="AM15" s="277"/>
      <c r="AN15" s="277"/>
      <c r="AO15" s="277"/>
      <c r="AP15" s="277"/>
      <c r="AQ15" s="277"/>
      <c r="AR15" s="277"/>
      <c r="AS15" s="277"/>
      <c r="AT15" s="277"/>
      <c r="AU15" s="277"/>
      <c r="AV15" s="277"/>
      <c r="AW15" s="277"/>
      <c r="AX15" s="277"/>
      <c r="AY15" s="277"/>
      <c r="AZ15" s="277"/>
      <c r="BA15" s="277"/>
      <c r="BB15" s="277"/>
      <c r="BC15" s="277"/>
      <c r="BD15" s="277"/>
      <c r="BE15" s="277"/>
      <c r="BF15" s="277"/>
      <c r="BG15" s="277"/>
      <c r="BH15" s="277"/>
      <c r="BI15" s="277"/>
      <c r="BJ15" s="277"/>
      <c r="BK15" s="277"/>
      <c r="BL15" s="277"/>
      <c r="BM15" s="277"/>
      <c r="BN15" s="277"/>
      <c r="BO15" s="277"/>
      <c r="BP15" s="277"/>
      <c r="BQ15" s="277"/>
      <c r="BR15" s="277"/>
      <c r="BS15" s="277"/>
      <c r="BT15" s="277"/>
      <c r="BU15" s="277"/>
      <c r="BV15" s="277"/>
      <c r="BW15" s="277"/>
      <c r="BX15" s="277"/>
      <c r="BY15" s="277"/>
      <c r="BZ15" s="277"/>
      <c r="CA15" s="277"/>
      <c r="CB15" s="277"/>
      <c r="CC15" s="277"/>
    </row>
    <row r="16" spans="1:81" ht="409.6" customHeight="1">
      <c r="A16" s="463"/>
      <c r="B16" s="464" t="s">
        <v>75</v>
      </c>
      <c r="C16" s="468" t="s">
        <v>68</v>
      </c>
      <c r="D16" s="465" t="s">
        <v>3084</v>
      </c>
      <c r="E16" s="464" t="s">
        <v>65</v>
      </c>
      <c r="F16" s="464" t="s">
        <v>3085</v>
      </c>
      <c r="G16" s="464" t="s">
        <v>3086</v>
      </c>
      <c r="H16" s="464" t="s">
        <v>1161</v>
      </c>
      <c r="I16" s="464" t="s">
        <v>3087</v>
      </c>
      <c r="J16" s="464" t="s">
        <v>3088</v>
      </c>
      <c r="K16" s="464" t="s">
        <v>3089</v>
      </c>
      <c r="L16" s="464" t="s">
        <v>3090</v>
      </c>
      <c r="M16" s="464" t="s">
        <v>2636</v>
      </c>
      <c r="N16" s="440" t="s">
        <v>289</v>
      </c>
      <c r="O16" s="440" t="s">
        <v>289</v>
      </c>
      <c r="P16" s="440" t="s">
        <v>289</v>
      </c>
      <c r="Q16" s="440"/>
      <c r="R16" s="466" t="s">
        <v>3091</v>
      </c>
      <c r="S16" s="466" t="s">
        <v>3091</v>
      </c>
      <c r="T16" s="440" t="s">
        <v>289</v>
      </c>
      <c r="U16" s="440" t="s">
        <v>289</v>
      </c>
      <c r="V16" s="466" t="s">
        <v>3092</v>
      </c>
      <c r="W16" s="466" t="s">
        <v>3092</v>
      </c>
      <c r="X16" s="466" t="s">
        <v>3093</v>
      </c>
      <c r="Y16" s="466" t="s">
        <v>3093</v>
      </c>
      <c r="Z16" s="440" t="s">
        <v>289</v>
      </c>
      <c r="AA16" s="466" t="s">
        <v>3094</v>
      </c>
      <c r="AB16" s="466" t="s">
        <v>3094</v>
      </c>
      <c r="AC16" s="465" t="s">
        <v>3095</v>
      </c>
      <c r="AD16" s="440" t="s">
        <v>289</v>
      </c>
      <c r="AE16" s="440" t="s">
        <v>289</v>
      </c>
      <c r="AF16" s="440" t="s">
        <v>289</v>
      </c>
      <c r="AG16" s="440" t="s">
        <v>289</v>
      </c>
      <c r="AH16" s="277"/>
      <c r="AI16" s="277"/>
      <c r="AJ16" s="277"/>
      <c r="AK16" s="277"/>
      <c r="AL16" s="277"/>
      <c r="AM16" s="277"/>
      <c r="AN16" s="277"/>
      <c r="AO16" s="277"/>
      <c r="AP16" s="277"/>
      <c r="AQ16" s="277"/>
      <c r="AR16" s="277"/>
      <c r="AS16" s="277"/>
      <c r="AT16" s="277"/>
      <c r="AU16" s="277"/>
      <c r="AV16" s="277"/>
      <c r="AW16" s="277"/>
      <c r="AX16" s="277"/>
      <c r="AY16" s="277"/>
      <c r="AZ16" s="277"/>
      <c r="BA16" s="277"/>
      <c r="BB16" s="277"/>
      <c r="BC16" s="277"/>
      <c r="BD16" s="277"/>
      <c r="BE16" s="277"/>
      <c r="BF16" s="277"/>
      <c r="BG16" s="277"/>
      <c r="BH16" s="277"/>
      <c r="BI16" s="277"/>
      <c r="BJ16" s="277"/>
      <c r="BK16" s="277"/>
      <c r="BL16" s="277"/>
      <c r="BM16" s="277"/>
      <c r="BN16" s="277"/>
      <c r="BO16" s="277"/>
      <c r="BP16" s="277"/>
      <c r="BQ16" s="277"/>
      <c r="BR16" s="277"/>
      <c r="BS16" s="277"/>
      <c r="BT16" s="277"/>
      <c r="BU16" s="277"/>
      <c r="BV16" s="277"/>
      <c r="BW16" s="277"/>
      <c r="BX16" s="277"/>
      <c r="BY16" s="277"/>
      <c r="BZ16" s="277"/>
      <c r="CA16" s="277"/>
      <c r="CB16" s="277"/>
      <c r="CC16" s="277"/>
    </row>
    <row r="17" spans="1:81" ht="51.15" customHeight="1">
      <c r="A17" s="463"/>
      <c r="B17" s="464"/>
      <c r="C17" s="468"/>
      <c r="D17" s="465"/>
      <c r="E17" s="464"/>
      <c r="F17" s="464"/>
      <c r="G17" s="464"/>
      <c r="H17" s="464"/>
      <c r="I17" s="464"/>
      <c r="J17" s="464"/>
      <c r="K17" s="464"/>
      <c r="L17" s="464"/>
      <c r="M17" s="464"/>
      <c r="N17" s="440" t="s">
        <v>289</v>
      </c>
      <c r="O17" s="440" t="s">
        <v>289</v>
      </c>
      <c r="P17" s="440" t="s">
        <v>289</v>
      </c>
      <c r="Q17" s="440" t="s">
        <v>289</v>
      </c>
      <c r="R17" s="440" t="s">
        <v>289</v>
      </c>
      <c r="S17" s="440" t="s">
        <v>289</v>
      </c>
      <c r="T17" s="440"/>
      <c r="U17" s="440"/>
      <c r="V17" s="440" t="s">
        <v>289</v>
      </c>
      <c r="W17" s="440" t="s">
        <v>289</v>
      </c>
      <c r="X17" s="440" t="s">
        <v>289</v>
      </c>
      <c r="Y17" s="440" t="s">
        <v>289</v>
      </c>
      <c r="Z17" s="440" t="s">
        <v>289</v>
      </c>
      <c r="AA17" s="440" t="s">
        <v>289</v>
      </c>
      <c r="AB17" s="440" t="s">
        <v>289</v>
      </c>
      <c r="AC17" s="465"/>
      <c r="AD17" s="440" t="s">
        <v>289</v>
      </c>
      <c r="AE17" s="440" t="s">
        <v>289</v>
      </c>
      <c r="AF17" s="440" t="s">
        <v>289</v>
      </c>
      <c r="AG17" s="440" t="s">
        <v>289</v>
      </c>
      <c r="AH17" s="277"/>
      <c r="AI17" s="277"/>
      <c r="AJ17" s="277"/>
      <c r="AK17" s="277"/>
      <c r="AL17" s="277"/>
      <c r="AM17" s="277"/>
      <c r="AN17" s="277"/>
      <c r="AO17" s="277"/>
      <c r="AP17" s="277"/>
      <c r="AQ17" s="277"/>
      <c r="AR17" s="277"/>
      <c r="AS17" s="277"/>
      <c r="AT17" s="277"/>
      <c r="AU17" s="277"/>
      <c r="AV17" s="277"/>
      <c r="AW17" s="277"/>
      <c r="AX17" s="277"/>
      <c r="AY17" s="277"/>
      <c r="AZ17" s="277"/>
      <c r="BA17" s="277"/>
      <c r="BB17" s="277"/>
      <c r="BC17" s="277"/>
      <c r="BD17" s="277"/>
      <c r="BE17" s="277"/>
      <c r="BF17" s="277"/>
      <c r="BG17" s="277"/>
      <c r="BH17" s="277"/>
      <c r="BI17" s="277"/>
      <c r="BJ17" s="277"/>
      <c r="BK17" s="277"/>
      <c r="BL17" s="277"/>
      <c r="BM17" s="277"/>
      <c r="BN17" s="277"/>
      <c r="BO17" s="277"/>
      <c r="BP17" s="277"/>
      <c r="BQ17" s="277"/>
      <c r="BR17" s="277"/>
      <c r="BS17" s="277"/>
      <c r="BT17" s="277"/>
      <c r="BU17" s="277"/>
      <c r="BV17" s="277"/>
      <c r="BW17" s="277"/>
      <c r="BX17" s="277"/>
      <c r="BY17" s="277"/>
      <c r="BZ17" s="277"/>
      <c r="CA17" s="277"/>
      <c r="CB17" s="277"/>
      <c r="CC17" s="277"/>
    </row>
    <row r="18" spans="1:81" ht="374.4" customHeight="1">
      <c r="A18" s="463"/>
      <c r="B18" s="464" t="s">
        <v>72</v>
      </c>
      <c r="C18" s="465" t="s">
        <v>69</v>
      </c>
      <c r="D18" s="465" t="s">
        <v>3096</v>
      </c>
      <c r="E18" s="464" t="s">
        <v>65</v>
      </c>
      <c r="F18" s="464" t="s">
        <v>3085</v>
      </c>
      <c r="G18" s="464" t="s">
        <v>3086</v>
      </c>
      <c r="H18" s="464" t="s">
        <v>1161</v>
      </c>
      <c r="I18" s="464" t="s">
        <v>3097</v>
      </c>
      <c r="J18" s="464" t="s">
        <v>3097</v>
      </c>
      <c r="K18" s="464" t="s">
        <v>3098</v>
      </c>
      <c r="L18" s="464" t="s">
        <v>3099</v>
      </c>
      <c r="M18" s="464" t="s">
        <v>3100</v>
      </c>
      <c r="N18" s="440" t="s">
        <v>289</v>
      </c>
      <c r="O18" s="440" t="s">
        <v>289</v>
      </c>
      <c r="P18" s="440" t="s">
        <v>289</v>
      </c>
      <c r="Q18" s="440"/>
      <c r="R18" s="440"/>
      <c r="S18" s="466" t="s">
        <v>3101</v>
      </c>
      <c r="T18" s="440"/>
      <c r="U18" s="440"/>
      <c r="V18" s="466" t="s">
        <v>3102</v>
      </c>
      <c r="W18" s="440"/>
      <c r="X18" s="440"/>
      <c r="Y18" s="466" t="s">
        <v>3103</v>
      </c>
      <c r="Z18" s="440"/>
      <c r="AA18" s="440"/>
      <c r="AB18" s="440" t="s">
        <v>3104</v>
      </c>
      <c r="AC18" s="465" t="s">
        <v>3105</v>
      </c>
      <c r="AD18" s="440" t="s">
        <v>289</v>
      </c>
      <c r="AE18" s="440" t="s">
        <v>289</v>
      </c>
      <c r="AF18" s="440" t="s">
        <v>289</v>
      </c>
      <c r="AG18" s="440" t="s">
        <v>289</v>
      </c>
      <c r="AH18" s="277"/>
      <c r="AI18" s="277"/>
      <c r="AJ18" s="277"/>
      <c r="AK18" s="277"/>
      <c r="AL18" s="277"/>
      <c r="AM18" s="277"/>
      <c r="AN18" s="277"/>
      <c r="AO18" s="277"/>
      <c r="AP18" s="277"/>
      <c r="AQ18" s="277"/>
      <c r="AR18" s="277"/>
      <c r="AS18" s="277"/>
      <c r="AT18" s="277"/>
      <c r="AU18" s="277"/>
      <c r="AV18" s="277"/>
      <c r="AW18" s="277"/>
      <c r="AX18" s="277"/>
      <c r="AY18" s="277"/>
      <c r="AZ18" s="277"/>
      <c r="BA18" s="277"/>
      <c r="BB18" s="277"/>
      <c r="BC18" s="277"/>
      <c r="BD18" s="277"/>
      <c r="BE18" s="277"/>
      <c r="BF18" s="277"/>
      <c r="BG18" s="277"/>
      <c r="BH18" s="277"/>
      <c r="BI18" s="277"/>
      <c r="BJ18" s="277"/>
      <c r="BK18" s="277"/>
      <c r="BL18" s="277"/>
      <c r="BM18" s="277"/>
      <c r="BN18" s="277"/>
      <c r="BO18" s="277"/>
      <c r="BP18" s="277"/>
      <c r="BQ18" s="277"/>
      <c r="BR18" s="277"/>
      <c r="BS18" s="277"/>
      <c r="BT18" s="277"/>
      <c r="BU18" s="277"/>
      <c r="BV18" s="277"/>
      <c r="BW18" s="277"/>
      <c r="BX18" s="277"/>
      <c r="BY18" s="277"/>
      <c r="BZ18" s="277"/>
      <c r="CA18" s="277"/>
      <c r="CB18" s="277"/>
      <c r="CC18" s="277"/>
    </row>
    <row r="19" spans="1:81" ht="45.15" customHeight="1">
      <c r="A19" s="463"/>
      <c r="B19" s="464"/>
      <c r="C19" s="465"/>
      <c r="D19" s="465"/>
      <c r="E19" s="464"/>
      <c r="F19" s="464"/>
      <c r="G19" s="464"/>
      <c r="H19" s="464"/>
      <c r="I19" s="464"/>
      <c r="J19" s="464"/>
      <c r="K19" s="464"/>
      <c r="L19" s="464"/>
      <c r="M19" s="464"/>
      <c r="N19" s="440" t="s">
        <v>289</v>
      </c>
      <c r="O19" s="440" t="s">
        <v>289</v>
      </c>
      <c r="P19" s="440" t="s">
        <v>289</v>
      </c>
      <c r="Q19" s="440" t="s">
        <v>289</v>
      </c>
      <c r="R19" s="440" t="s">
        <v>289</v>
      </c>
      <c r="S19" s="440" t="s">
        <v>289</v>
      </c>
      <c r="T19" s="440" t="s">
        <v>289</v>
      </c>
      <c r="U19" s="440" t="s">
        <v>289</v>
      </c>
      <c r="V19" s="440" t="s">
        <v>289</v>
      </c>
      <c r="W19" s="440" t="s">
        <v>289</v>
      </c>
      <c r="X19" s="440" t="s">
        <v>289</v>
      </c>
      <c r="Y19" s="440" t="s">
        <v>289</v>
      </c>
      <c r="Z19" s="440" t="s">
        <v>289</v>
      </c>
      <c r="AA19" s="440" t="s">
        <v>289</v>
      </c>
      <c r="AB19" s="440" t="s">
        <v>289</v>
      </c>
      <c r="AC19" s="465"/>
      <c r="AD19" s="440" t="s">
        <v>289</v>
      </c>
      <c r="AE19" s="440" t="s">
        <v>289</v>
      </c>
      <c r="AF19" s="440" t="s">
        <v>289</v>
      </c>
      <c r="AG19" s="440" t="s">
        <v>289</v>
      </c>
      <c r="AH19" s="277"/>
      <c r="AI19" s="277"/>
      <c r="AJ19" s="277"/>
      <c r="AK19" s="277"/>
      <c r="AL19" s="277"/>
      <c r="AM19" s="277"/>
      <c r="AN19" s="277"/>
      <c r="AO19" s="277"/>
      <c r="AP19" s="277"/>
      <c r="AQ19" s="277"/>
      <c r="AR19" s="277"/>
      <c r="AS19" s="277"/>
      <c r="AT19" s="277"/>
      <c r="AU19" s="277"/>
      <c r="AV19" s="277"/>
      <c r="AW19" s="277"/>
      <c r="AX19" s="277"/>
      <c r="AY19" s="277"/>
      <c r="AZ19" s="277"/>
      <c r="BA19" s="277"/>
      <c r="BB19" s="277"/>
      <c r="BC19" s="277"/>
      <c r="BD19" s="277"/>
      <c r="BE19" s="277"/>
      <c r="BF19" s="277"/>
      <c r="BG19" s="277"/>
      <c r="BH19" s="277"/>
      <c r="BI19" s="277"/>
      <c r="BJ19" s="277"/>
      <c r="BK19" s="277"/>
      <c r="BL19" s="277"/>
      <c r="BM19" s="277"/>
      <c r="BN19" s="277"/>
      <c r="BO19" s="277"/>
      <c r="BP19" s="277"/>
      <c r="BQ19" s="277"/>
      <c r="BR19" s="277"/>
      <c r="BS19" s="277"/>
      <c r="BT19" s="277"/>
      <c r="BU19" s="277"/>
      <c r="BV19" s="277"/>
      <c r="BW19" s="277"/>
      <c r="BX19" s="277"/>
      <c r="BY19" s="277"/>
      <c r="BZ19" s="277"/>
      <c r="CA19" s="277"/>
      <c r="CB19" s="277"/>
      <c r="CC19" s="277"/>
    </row>
    <row r="20" spans="1:81" ht="346.05" customHeight="1">
      <c r="A20" s="468"/>
      <c r="B20" s="464" t="s">
        <v>75</v>
      </c>
      <c r="C20" s="465" t="s">
        <v>68</v>
      </c>
      <c r="D20" s="465" t="s">
        <v>3106</v>
      </c>
      <c r="E20" s="464" t="s">
        <v>65</v>
      </c>
      <c r="F20" s="464" t="s">
        <v>3085</v>
      </c>
      <c r="G20" s="464" t="s">
        <v>3107</v>
      </c>
      <c r="H20" s="464" t="s">
        <v>1161</v>
      </c>
      <c r="I20" s="464" t="s">
        <v>3108</v>
      </c>
      <c r="J20" s="464" t="s">
        <v>3109</v>
      </c>
      <c r="K20" s="464" t="s">
        <v>3110</v>
      </c>
      <c r="L20" s="464" t="s">
        <v>3111</v>
      </c>
      <c r="M20" s="464" t="s">
        <v>3552</v>
      </c>
      <c r="N20" s="440" t="s">
        <v>289</v>
      </c>
      <c r="O20" s="440" t="s">
        <v>289</v>
      </c>
      <c r="P20" s="440" t="s">
        <v>289</v>
      </c>
      <c r="Q20" s="440"/>
      <c r="R20" s="440"/>
      <c r="S20" s="440" t="s">
        <v>3112</v>
      </c>
      <c r="T20" s="440"/>
      <c r="U20" s="440"/>
      <c r="V20" s="440" t="s">
        <v>3113</v>
      </c>
      <c r="W20" s="440"/>
      <c r="X20" s="440"/>
      <c r="Y20" s="440"/>
      <c r="Z20" s="440"/>
      <c r="AA20" s="440"/>
      <c r="AB20" s="440" t="s">
        <v>3114</v>
      </c>
      <c r="AC20" s="465" t="s">
        <v>3115</v>
      </c>
      <c r="AD20" s="440" t="s">
        <v>289</v>
      </c>
      <c r="AE20" s="440" t="s">
        <v>289</v>
      </c>
      <c r="AF20" s="440" t="s">
        <v>289</v>
      </c>
      <c r="AG20" s="440" t="s">
        <v>289</v>
      </c>
      <c r="AH20" s="277"/>
      <c r="AI20" s="277"/>
      <c r="AJ20" s="277"/>
      <c r="AK20" s="277"/>
      <c r="AL20" s="277"/>
      <c r="AM20" s="277"/>
      <c r="AN20" s="277"/>
      <c r="AO20" s="277"/>
      <c r="AP20" s="277"/>
      <c r="AQ20" s="277"/>
      <c r="AR20" s="277"/>
      <c r="AS20" s="277"/>
      <c r="AT20" s="277"/>
      <c r="AU20" s="277"/>
      <c r="AV20" s="277"/>
      <c r="AW20" s="277"/>
      <c r="AX20" s="277"/>
      <c r="AY20" s="277"/>
      <c r="AZ20" s="277"/>
      <c r="BA20" s="277"/>
      <c r="BB20" s="277"/>
      <c r="BC20" s="277"/>
      <c r="BD20" s="277"/>
      <c r="BE20" s="277"/>
      <c r="BF20" s="277"/>
      <c r="BG20" s="277"/>
      <c r="BH20" s="277"/>
      <c r="BI20" s="277"/>
      <c r="BJ20" s="277"/>
      <c r="BK20" s="277"/>
      <c r="BL20" s="277"/>
      <c r="BM20" s="277"/>
      <c r="BN20" s="277"/>
      <c r="BO20" s="277"/>
      <c r="BP20" s="277"/>
      <c r="BQ20" s="277"/>
      <c r="BR20" s="277"/>
      <c r="BS20" s="277"/>
      <c r="BT20" s="277"/>
      <c r="BU20" s="277"/>
      <c r="BV20" s="277"/>
      <c r="BW20" s="277"/>
      <c r="BX20" s="277"/>
      <c r="BY20" s="277"/>
      <c r="BZ20" s="277"/>
      <c r="CA20" s="277"/>
      <c r="CB20" s="277"/>
      <c r="CC20" s="277"/>
    </row>
    <row r="21" spans="1:81" ht="45.6" customHeight="1">
      <c r="A21" s="468"/>
      <c r="B21" s="464"/>
      <c r="C21" s="465"/>
      <c r="D21" s="465"/>
      <c r="E21" s="464"/>
      <c r="F21" s="464"/>
      <c r="G21" s="464"/>
      <c r="H21" s="464"/>
      <c r="I21" s="464"/>
      <c r="J21" s="464"/>
      <c r="K21" s="464"/>
      <c r="L21" s="464"/>
      <c r="M21" s="464"/>
      <c r="N21" s="440" t="s">
        <v>289</v>
      </c>
      <c r="O21" s="440" t="s">
        <v>289</v>
      </c>
      <c r="P21" s="440" t="s">
        <v>289</v>
      </c>
      <c r="Q21" s="440" t="s">
        <v>289</v>
      </c>
      <c r="R21" s="440" t="s">
        <v>289</v>
      </c>
      <c r="S21" s="440" t="s">
        <v>289</v>
      </c>
      <c r="T21" s="440" t="s">
        <v>289</v>
      </c>
      <c r="U21" s="440" t="s">
        <v>289</v>
      </c>
      <c r="V21" s="440" t="s">
        <v>289</v>
      </c>
      <c r="W21" s="440" t="s">
        <v>289</v>
      </c>
      <c r="X21" s="440" t="s">
        <v>289</v>
      </c>
      <c r="Y21" s="440" t="s">
        <v>289</v>
      </c>
      <c r="Z21" s="440" t="s">
        <v>289</v>
      </c>
      <c r="AA21" s="440" t="s">
        <v>289</v>
      </c>
      <c r="AB21" s="440" t="s">
        <v>289</v>
      </c>
      <c r="AC21" s="465"/>
      <c r="AD21" s="440" t="s">
        <v>289</v>
      </c>
      <c r="AE21" s="440" t="s">
        <v>289</v>
      </c>
      <c r="AF21" s="440" t="s">
        <v>289</v>
      </c>
      <c r="AG21" s="440" t="s">
        <v>289</v>
      </c>
      <c r="AH21" s="277"/>
      <c r="AI21" s="277"/>
      <c r="AJ21" s="277"/>
      <c r="AK21" s="277"/>
      <c r="AL21" s="277"/>
      <c r="AM21" s="277"/>
      <c r="AN21" s="277"/>
      <c r="AO21" s="277"/>
      <c r="AP21" s="277"/>
      <c r="AQ21" s="277"/>
      <c r="AR21" s="277"/>
      <c r="AS21" s="277"/>
      <c r="AT21" s="277"/>
      <c r="AU21" s="277"/>
      <c r="AV21" s="277"/>
      <c r="AW21" s="277"/>
      <c r="AX21" s="277"/>
      <c r="AY21" s="277"/>
      <c r="AZ21" s="277"/>
      <c r="BA21" s="277"/>
      <c r="BB21" s="277"/>
      <c r="BC21" s="277"/>
      <c r="BD21" s="277"/>
      <c r="BE21" s="277"/>
      <c r="BF21" s="277"/>
      <c r="BG21" s="277"/>
      <c r="BH21" s="277"/>
      <c r="BI21" s="277"/>
      <c r="BJ21" s="277"/>
      <c r="BK21" s="277"/>
      <c r="BL21" s="277"/>
      <c r="BM21" s="277"/>
      <c r="BN21" s="277"/>
      <c r="BO21" s="277"/>
      <c r="BP21" s="277"/>
      <c r="BQ21" s="277"/>
      <c r="BR21" s="277"/>
      <c r="BS21" s="277"/>
      <c r="BT21" s="277"/>
      <c r="BU21" s="277"/>
      <c r="BV21" s="277"/>
      <c r="BW21" s="277"/>
      <c r="BX21" s="277"/>
      <c r="BY21" s="277"/>
      <c r="BZ21" s="277"/>
      <c r="CA21" s="277"/>
      <c r="CB21" s="277"/>
      <c r="CC21" s="277"/>
    </row>
    <row r="22" spans="1:81" ht="388.2" customHeight="1">
      <c r="A22" s="468"/>
      <c r="B22" s="464" t="s">
        <v>76</v>
      </c>
      <c r="C22" s="465" t="s">
        <v>97</v>
      </c>
      <c r="D22" s="465" t="s">
        <v>3116</v>
      </c>
      <c r="E22" s="464" t="s">
        <v>65</v>
      </c>
      <c r="F22" s="464" t="s">
        <v>3085</v>
      </c>
      <c r="G22" s="464" t="s">
        <v>3117</v>
      </c>
      <c r="H22" s="464" t="s">
        <v>1161</v>
      </c>
      <c r="I22" s="464" t="s">
        <v>3118</v>
      </c>
      <c r="J22" s="464" t="s">
        <v>3119</v>
      </c>
      <c r="K22" s="464" t="s">
        <v>3120</v>
      </c>
      <c r="L22" s="464" t="s">
        <v>3121</v>
      </c>
      <c r="M22" s="464" t="s">
        <v>2748</v>
      </c>
      <c r="N22" s="440" t="s">
        <v>289</v>
      </c>
      <c r="O22" s="440" t="s">
        <v>289</v>
      </c>
      <c r="P22" s="440" t="s">
        <v>289</v>
      </c>
      <c r="Q22" s="440"/>
      <c r="R22" s="466"/>
      <c r="S22" s="466" t="s">
        <v>3122</v>
      </c>
      <c r="T22" s="466"/>
      <c r="U22" s="466"/>
      <c r="V22" s="466" t="s">
        <v>3123</v>
      </c>
      <c r="W22" s="440"/>
      <c r="X22" s="440"/>
      <c r="Y22" s="440" t="s">
        <v>3124</v>
      </c>
      <c r="Z22" s="440"/>
      <c r="AA22" s="440"/>
      <c r="AB22" s="440" t="s">
        <v>3125</v>
      </c>
      <c r="AC22" s="465" t="s">
        <v>3126</v>
      </c>
      <c r="AD22" s="440" t="s">
        <v>289</v>
      </c>
      <c r="AE22" s="440" t="s">
        <v>289</v>
      </c>
      <c r="AF22" s="440" t="s">
        <v>289</v>
      </c>
      <c r="AG22" s="440" t="s">
        <v>289</v>
      </c>
      <c r="AH22" s="277"/>
      <c r="AI22" s="277"/>
      <c r="AJ22" s="277"/>
      <c r="AK22" s="277"/>
      <c r="AL22" s="277"/>
      <c r="AM22" s="277"/>
      <c r="AN22" s="277"/>
      <c r="AO22" s="277"/>
      <c r="AP22" s="277"/>
      <c r="AQ22" s="277"/>
      <c r="AR22" s="277"/>
      <c r="AS22" s="277"/>
      <c r="AT22" s="277"/>
      <c r="AU22" s="277"/>
      <c r="AV22" s="277"/>
      <c r="AW22" s="277"/>
      <c r="AX22" s="277"/>
      <c r="AY22" s="277"/>
      <c r="AZ22" s="277"/>
      <c r="BA22" s="277"/>
      <c r="BB22" s="277"/>
      <c r="BC22" s="277"/>
      <c r="BD22" s="277"/>
      <c r="BE22" s="277"/>
      <c r="BF22" s="277"/>
      <c r="BG22" s="277"/>
      <c r="BH22" s="277"/>
      <c r="BI22" s="277"/>
      <c r="BJ22" s="277"/>
      <c r="BK22" s="277"/>
      <c r="BL22" s="277"/>
      <c r="BM22" s="277"/>
      <c r="BN22" s="277"/>
      <c r="BO22" s="277"/>
      <c r="BP22" s="277"/>
      <c r="BQ22" s="277"/>
      <c r="BR22" s="277"/>
      <c r="BS22" s="277"/>
      <c r="BT22" s="277"/>
      <c r="BU22" s="277"/>
      <c r="BV22" s="277"/>
      <c r="BW22" s="277"/>
      <c r="BX22" s="277"/>
      <c r="BY22" s="277"/>
      <c r="BZ22" s="277"/>
      <c r="CA22" s="277"/>
      <c r="CB22" s="277"/>
      <c r="CC22" s="277"/>
    </row>
    <row r="23" spans="1:81" ht="38.4" customHeight="1">
      <c r="A23" s="468"/>
      <c r="B23" s="464"/>
      <c r="C23" s="465"/>
      <c r="D23" s="465"/>
      <c r="E23" s="464"/>
      <c r="F23" s="464"/>
      <c r="G23" s="464"/>
      <c r="H23" s="464"/>
      <c r="I23" s="464"/>
      <c r="J23" s="464"/>
      <c r="K23" s="464"/>
      <c r="L23" s="464"/>
      <c r="M23" s="464"/>
      <c r="N23" s="440" t="s">
        <v>289</v>
      </c>
      <c r="O23" s="440" t="s">
        <v>289</v>
      </c>
      <c r="P23" s="440" t="s">
        <v>289</v>
      </c>
      <c r="Q23" s="440" t="s">
        <v>289</v>
      </c>
      <c r="R23" s="440" t="s">
        <v>289</v>
      </c>
      <c r="S23" s="440" t="s">
        <v>289</v>
      </c>
      <c r="T23" s="440" t="s">
        <v>289</v>
      </c>
      <c r="U23" s="440" t="s">
        <v>289</v>
      </c>
      <c r="V23" s="440" t="s">
        <v>289</v>
      </c>
      <c r="W23" s="440" t="s">
        <v>289</v>
      </c>
      <c r="X23" s="440" t="s">
        <v>289</v>
      </c>
      <c r="Y23" s="440" t="s">
        <v>289</v>
      </c>
      <c r="Z23" s="440" t="s">
        <v>289</v>
      </c>
      <c r="AA23" s="440" t="s">
        <v>289</v>
      </c>
      <c r="AB23" s="440" t="s">
        <v>289</v>
      </c>
      <c r="AC23" s="465"/>
      <c r="AD23" s="440" t="s">
        <v>289</v>
      </c>
      <c r="AE23" s="440" t="s">
        <v>289</v>
      </c>
      <c r="AF23" s="440" t="s">
        <v>289</v>
      </c>
      <c r="AG23" s="440" t="s">
        <v>289</v>
      </c>
      <c r="AH23" s="277"/>
      <c r="AI23" s="277"/>
      <c r="AJ23" s="277"/>
      <c r="AK23" s="277"/>
      <c r="AL23" s="277"/>
      <c r="AM23" s="277"/>
      <c r="AN23" s="277"/>
      <c r="AO23" s="277"/>
      <c r="AP23" s="277"/>
      <c r="AQ23" s="277"/>
      <c r="AR23" s="277"/>
      <c r="AS23" s="277"/>
      <c r="AT23" s="277"/>
      <c r="AU23" s="277"/>
      <c r="AV23" s="277"/>
      <c r="AW23" s="277"/>
      <c r="AX23" s="277"/>
      <c r="AY23" s="277"/>
      <c r="AZ23" s="277"/>
      <c r="BA23" s="277"/>
      <c r="BB23" s="277"/>
      <c r="BC23" s="277"/>
      <c r="BD23" s="277"/>
      <c r="BE23" s="277"/>
      <c r="BF23" s="277"/>
      <c r="BG23" s="277"/>
      <c r="BH23" s="277"/>
      <c r="BI23" s="277"/>
      <c r="BJ23" s="277"/>
      <c r="BK23" s="277"/>
      <c r="BL23" s="277"/>
      <c r="BM23" s="277"/>
      <c r="BN23" s="277"/>
      <c r="BO23" s="277"/>
      <c r="BP23" s="277"/>
      <c r="BQ23" s="277"/>
      <c r="BR23" s="277"/>
      <c r="BS23" s="277"/>
      <c r="BT23" s="277"/>
      <c r="BU23" s="277"/>
      <c r="BV23" s="277"/>
      <c r="BW23" s="277"/>
      <c r="BX23" s="277"/>
      <c r="BY23" s="277"/>
      <c r="BZ23" s="277"/>
      <c r="CA23" s="277"/>
      <c r="CB23" s="277"/>
      <c r="CC23" s="277"/>
    </row>
    <row r="24" spans="1:81" ht="354" customHeight="1">
      <c r="A24" s="468" t="s">
        <v>320</v>
      </c>
      <c r="B24" s="468" t="s">
        <v>76</v>
      </c>
      <c r="C24" s="468" t="s">
        <v>68</v>
      </c>
      <c r="D24" s="463" t="s">
        <v>3127</v>
      </c>
      <c r="E24" s="464" t="s">
        <v>65</v>
      </c>
      <c r="F24" s="464" t="s">
        <v>3128</v>
      </c>
      <c r="G24" s="465" t="s">
        <v>3129</v>
      </c>
      <c r="H24" s="468" t="s">
        <v>1161</v>
      </c>
      <c r="I24" s="465" t="s">
        <v>3130</v>
      </c>
      <c r="J24" s="465" t="s">
        <v>3131</v>
      </c>
      <c r="K24" s="464" t="s">
        <v>3132</v>
      </c>
      <c r="L24" s="464" t="s">
        <v>3133</v>
      </c>
      <c r="M24" s="464" t="s">
        <v>2748</v>
      </c>
      <c r="N24" s="440" t="s">
        <v>289</v>
      </c>
      <c r="O24" s="440" t="s">
        <v>289</v>
      </c>
      <c r="P24" s="440" t="s">
        <v>289</v>
      </c>
      <c r="Q24" s="466" t="s">
        <v>3134</v>
      </c>
      <c r="R24" s="466" t="s">
        <v>3135</v>
      </c>
      <c r="S24" s="466" t="s">
        <v>3136</v>
      </c>
      <c r="T24" s="466" t="s">
        <v>3137</v>
      </c>
      <c r="U24" s="466" t="s">
        <v>3138</v>
      </c>
      <c r="V24" s="466" t="s">
        <v>3139</v>
      </c>
      <c r="W24" s="466" t="s">
        <v>3140</v>
      </c>
      <c r="X24" s="466" t="s">
        <v>3141</v>
      </c>
      <c r="Y24" s="466" t="s">
        <v>3142</v>
      </c>
      <c r="Z24" s="466" t="s">
        <v>3143</v>
      </c>
      <c r="AA24" s="466" t="s">
        <v>3144</v>
      </c>
      <c r="AB24" s="440" t="s">
        <v>3145</v>
      </c>
      <c r="AC24" s="466" t="s">
        <v>3146</v>
      </c>
      <c r="AD24" s="440" t="s">
        <v>289</v>
      </c>
      <c r="AE24" s="440" t="s">
        <v>289</v>
      </c>
      <c r="AF24" s="440" t="s">
        <v>289</v>
      </c>
      <c r="AG24" s="440" t="s">
        <v>289</v>
      </c>
      <c r="AH24" s="277"/>
      <c r="AI24" s="277"/>
      <c r="AJ24" s="277"/>
      <c r="AK24" s="277"/>
      <c r="AL24" s="277"/>
      <c r="AM24" s="277"/>
      <c r="AN24" s="277"/>
      <c r="AO24" s="277"/>
      <c r="AP24" s="277"/>
      <c r="AQ24" s="277"/>
      <c r="AR24" s="277"/>
      <c r="AS24" s="277"/>
      <c r="AT24" s="277"/>
      <c r="AU24" s="277"/>
      <c r="AV24" s="277"/>
      <c r="AW24" s="277"/>
      <c r="AX24" s="277"/>
      <c r="AY24" s="277"/>
      <c r="AZ24" s="277"/>
      <c r="BA24" s="277"/>
      <c r="BB24" s="277"/>
      <c r="BC24" s="277"/>
      <c r="BD24" s="277"/>
      <c r="BE24" s="277"/>
      <c r="BF24" s="277"/>
      <c r="BG24" s="277"/>
      <c r="BH24" s="277"/>
      <c r="BI24" s="277"/>
      <c r="BJ24" s="277"/>
      <c r="BK24" s="277"/>
      <c r="BL24" s="277"/>
      <c r="BM24" s="277"/>
      <c r="BN24" s="277"/>
      <c r="BO24" s="277"/>
      <c r="BP24" s="277"/>
      <c r="BQ24" s="277"/>
      <c r="BR24" s="277"/>
      <c r="BS24" s="277"/>
      <c r="BT24" s="277"/>
      <c r="BU24" s="277"/>
      <c r="BV24" s="277"/>
      <c r="BW24" s="277"/>
      <c r="BX24" s="277"/>
      <c r="BY24" s="277"/>
      <c r="BZ24" s="277"/>
      <c r="CA24" s="277"/>
      <c r="CB24" s="277"/>
      <c r="CC24" s="277"/>
    </row>
    <row r="25" spans="1:81" ht="42" customHeight="1">
      <c r="A25" s="468" t="s">
        <v>71</v>
      </c>
      <c r="B25" s="468"/>
      <c r="C25" s="468"/>
      <c r="D25" s="463"/>
      <c r="E25" s="464"/>
      <c r="F25" s="464"/>
      <c r="G25" s="465"/>
      <c r="H25" s="468"/>
      <c r="I25" s="465"/>
      <c r="J25" s="465"/>
      <c r="K25" s="464"/>
      <c r="L25" s="464"/>
      <c r="M25" s="464"/>
      <c r="N25" s="440" t="s">
        <v>289</v>
      </c>
      <c r="O25" s="440" t="s">
        <v>289</v>
      </c>
      <c r="P25" s="440" t="s">
        <v>289</v>
      </c>
      <c r="Q25" s="440" t="s">
        <v>289</v>
      </c>
      <c r="R25" s="440" t="s">
        <v>289</v>
      </c>
      <c r="S25" s="440" t="s">
        <v>289</v>
      </c>
      <c r="T25" s="440" t="s">
        <v>289</v>
      </c>
      <c r="U25" s="440" t="s">
        <v>289</v>
      </c>
      <c r="V25" s="440" t="s">
        <v>289</v>
      </c>
      <c r="W25" s="440" t="s">
        <v>289</v>
      </c>
      <c r="X25" s="440" t="s">
        <v>289</v>
      </c>
      <c r="Y25" s="440" t="s">
        <v>289</v>
      </c>
      <c r="Z25" s="440" t="s">
        <v>289</v>
      </c>
      <c r="AA25" s="440" t="s">
        <v>289</v>
      </c>
      <c r="AB25" s="440" t="s">
        <v>289</v>
      </c>
      <c r="AC25" s="466"/>
      <c r="AD25" s="440" t="s">
        <v>289</v>
      </c>
      <c r="AE25" s="440" t="s">
        <v>289</v>
      </c>
      <c r="AF25" s="440" t="s">
        <v>289</v>
      </c>
      <c r="AG25" s="440" t="s">
        <v>289</v>
      </c>
      <c r="AH25" s="277"/>
      <c r="AI25" s="277"/>
      <c r="AJ25" s="277"/>
      <c r="AK25" s="277"/>
      <c r="AL25" s="277"/>
      <c r="AM25" s="277"/>
      <c r="AN25" s="277"/>
      <c r="AO25" s="277"/>
      <c r="AP25" s="277"/>
      <c r="AQ25" s="277"/>
      <c r="AR25" s="277"/>
      <c r="AS25" s="277"/>
      <c r="AT25" s="277"/>
      <c r="AU25" s="277"/>
      <c r="AV25" s="277"/>
      <c r="AW25" s="277"/>
      <c r="AX25" s="277"/>
      <c r="AY25" s="277"/>
      <c r="AZ25" s="277"/>
      <c r="BA25" s="277"/>
      <c r="BB25" s="277"/>
      <c r="BC25" s="277"/>
      <c r="BD25" s="277"/>
      <c r="BE25" s="277"/>
      <c r="BF25" s="277"/>
      <c r="BG25" s="277"/>
      <c r="BH25" s="277"/>
      <c r="BI25" s="277"/>
      <c r="BJ25" s="277"/>
      <c r="BK25" s="277"/>
      <c r="BL25" s="277"/>
      <c r="BM25" s="277"/>
      <c r="BN25" s="277"/>
      <c r="BO25" s="277"/>
      <c r="BP25" s="277"/>
      <c r="BQ25" s="277"/>
      <c r="BR25" s="277"/>
      <c r="BS25" s="277"/>
      <c r="BT25" s="277"/>
      <c r="BU25" s="277"/>
      <c r="BV25" s="277"/>
      <c r="BW25" s="277"/>
      <c r="BX25" s="277"/>
      <c r="BY25" s="277"/>
      <c r="BZ25" s="277"/>
      <c r="CA25" s="277"/>
      <c r="CB25" s="277"/>
      <c r="CC25" s="277"/>
    </row>
    <row r="26" spans="1:81" s="277" customFormat="1" ht="298.2" customHeight="1">
      <c r="A26" s="468" t="s">
        <v>225</v>
      </c>
      <c r="B26" s="468" t="s">
        <v>228</v>
      </c>
      <c r="C26" s="468" t="s">
        <v>68</v>
      </c>
      <c r="D26" s="463" t="s">
        <v>3147</v>
      </c>
      <c r="E26" s="468" t="s">
        <v>66</v>
      </c>
      <c r="F26" s="464" t="s">
        <v>3128</v>
      </c>
      <c r="G26" s="464" t="s">
        <v>3148</v>
      </c>
      <c r="H26" s="468" t="s">
        <v>1161</v>
      </c>
      <c r="I26" s="464" t="s">
        <v>3149</v>
      </c>
      <c r="J26" s="464" t="s">
        <v>3150</v>
      </c>
      <c r="K26" s="464" t="s">
        <v>3151</v>
      </c>
      <c r="L26" s="464" t="s">
        <v>3152</v>
      </c>
      <c r="M26" s="464" t="s">
        <v>2748</v>
      </c>
      <c r="N26" s="440" t="s">
        <v>289</v>
      </c>
      <c r="O26" s="440" t="s">
        <v>289</v>
      </c>
      <c r="P26" s="440" t="s">
        <v>289</v>
      </c>
      <c r="Q26" s="440" t="s">
        <v>3153</v>
      </c>
      <c r="R26" s="440" t="s">
        <v>3154</v>
      </c>
      <c r="S26" s="440" t="s">
        <v>3155</v>
      </c>
      <c r="T26" s="440" t="s">
        <v>3156</v>
      </c>
      <c r="U26" s="440" t="s">
        <v>3157</v>
      </c>
      <c r="V26" s="440" t="s">
        <v>3158</v>
      </c>
      <c r="W26" s="440" t="s">
        <v>3159</v>
      </c>
      <c r="X26" s="440" t="s">
        <v>3160</v>
      </c>
      <c r="Y26" s="440" t="s">
        <v>3161</v>
      </c>
      <c r="Z26" s="440" t="s">
        <v>3162</v>
      </c>
      <c r="AA26" s="440" t="s">
        <v>3163</v>
      </c>
      <c r="AB26" s="440" t="s">
        <v>3164</v>
      </c>
      <c r="AC26" s="465" t="s">
        <v>3165</v>
      </c>
      <c r="AD26" s="440" t="s">
        <v>289</v>
      </c>
      <c r="AE26" s="440" t="s">
        <v>289</v>
      </c>
      <c r="AF26" s="440" t="s">
        <v>289</v>
      </c>
      <c r="AG26" s="440" t="s">
        <v>289</v>
      </c>
    </row>
    <row r="27" spans="1:81" s="277" customFormat="1" ht="30.6" customHeight="1">
      <c r="A27" s="468" t="s">
        <v>71</v>
      </c>
      <c r="B27" s="468"/>
      <c r="C27" s="468"/>
      <c r="D27" s="463"/>
      <c r="E27" s="468"/>
      <c r="F27" s="464"/>
      <c r="G27" s="464"/>
      <c r="H27" s="468"/>
      <c r="I27" s="464"/>
      <c r="J27" s="464"/>
      <c r="K27" s="464"/>
      <c r="L27" s="464"/>
      <c r="M27" s="464"/>
      <c r="N27" s="440" t="s">
        <v>289</v>
      </c>
      <c r="O27" s="440" t="s">
        <v>289</v>
      </c>
      <c r="P27" s="440" t="s">
        <v>289</v>
      </c>
      <c r="Q27" s="440" t="s">
        <v>289</v>
      </c>
      <c r="R27" s="440" t="s">
        <v>289</v>
      </c>
      <c r="S27" s="440" t="s">
        <v>289</v>
      </c>
      <c r="T27" s="440" t="s">
        <v>289</v>
      </c>
      <c r="U27" s="440" t="s">
        <v>289</v>
      </c>
      <c r="V27" s="440" t="s">
        <v>289</v>
      </c>
      <c r="W27" s="440" t="s">
        <v>289</v>
      </c>
      <c r="X27" s="440" t="s">
        <v>289</v>
      </c>
      <c r="Y27" s="440" t="s">
        <v>289</v>
      </c>
      <c r="Z27" s="440" t="s">
        <v>289</v>
      </c>
      <c r="AA27" s="440" t="s">
        <v>289</v>
      </c>
      <c r="AB27" s="440" t="s">
        <v>289</v>
      </c>
      <c r="AC27" s="465"/>
      <c r="AD27" s="440" t="s">
        <v>289</v>
      </c>
      <c r="AE27" s="440" t="s">
        <v>289</v>
      </c>
      <c r="AF27" s="440" t="s">
        <v>289</v>
      </c>
      <c r="AG27" s="440" t="s">
        <v>289</v>
      </c>
    </row>
    <row r="28" spans="1:81" ht="409.6" customHeight="1">
      <c r="A28" s="468" t="s">
        <v>71</v>
      </c>
      <c r="B28" s="468" t="s">
        <v>76</v>
      </c>
      <c r="C28" s="468" t="s">
        <v>68</v>
      </c>
      <c r="D28" s="463" t="s">
        <v>3166</v>
      </c>
      <c r="E28" s="468" t="s">
        <v>65</v>
      </c>
      <c r="F28" s="464" t="s">
        <v>3128</v>
      </c>
      <c r="G28" s="464" t="s">
        <v>3167</v>
      </c>
      <c r="H28" s="468" t="s">
        <v>1161</v>
      </c>
      <c r="I28" s="464" t="s">
        <v>3168</v>
      </c>
      <c r="J28" s="464" t="s">
        <v>3169</v>
      </c>
      <c r="K28" s="464" t="s">
        <v>3170</v>
      </c>
      <c r="L28" s="464" t="s">
        <v>3171</v>
      </c>
      <c r="M28" s="464" t="s">
        <v>2748</v>
      </c>
      <c r="N28" s="440" t="s">
        <v>289</v>
      </c>
      <c r="O28" s="440" t="s">
        <v>289</v>
      </c>
      <c r="P28" s="440" t="s">
        <v>289</v>
      </c>
      <c r="Q28" s="440" t="s">
        <v>3172</v>
      </c>
      <c r="R28" s="440" t="s">
        <v>3173</v>
      </c>
      <c r="S28" s="440" t="s">
        <v>3174</v>
      </c>
      <c r="T28" s="440" t="s">
        <v>3175</v>
      </c>
      <c r="U28" s="440" t="s">
        <v>3176</v>
      </c>
      <c r="V28" s="440" t="s">
        <v>3177</v>
      </c>
      <c r="W28" s="440" t="s">
        <v>3178</v>
      </c>
      <c r="X28" s="440" t="s">
        <v>3179</v>
      </c>
      <c r="Y28" s="440" t="s">
        <v>3180</v>
      </c>
      <c r="Z28" s="440" t="s">
        <v>3181</v>
      </c>
      <c r="AA28" s="440" t="s">
        <v>3182</v>
      </c>
      <c r="AB28" s="440" t="s">
        <v>3183</v>
      </c>
      <c r="AC28" s="440" t="s">
        <v>3184</v>
      </c>
      <c r="AD28" s="440" t="s">
        <v>289</v>
      </c>
      <c r="AE28" s="440" t="s">
        <v>289</v>
      </c>
      <c r="AF28" s="440" t="s">
        <v>289</v>
      </c>
      <c r="AG28" s="440" t="s">
        <v>289</v>
      </c>
      <c r="AH28" s="277"/>
      <c r="AI28" s="277"/>
      <c r="AJ28" s="277"/>
      <c r="AK28" s="277"/>
      <c r="AL28" s="277"/>
      <c r="AM28" s="277"/>
      <c r="AN28" s="277"/>
      <c r="AO28" s="277"/>
      <c r="AP28" s="277"/>
      <c r="AQ28" s="277"/>
      <c r="AR28" s="277"/>
      <c r="AS28" s="277"/>
      <c r="AT28" s="277"/>
      <c r="AU28" s="277"/>
      <c r="AV28" s="277"/>
      <c r="AW28" s="277"/>
      <c r="AX28" s="277"/>
      <c r="AY28" s="277"/>
      <c r="AZ28" s="277"/>
      <c r="BA28" s="277"/>
      <c r="BB28" s="277"/>
      <c r="BC28" s="277"/>
      <c r="BD28" s="277"/>
      <c r="BE28" s="277"/>
      <c r="BF28" s="277"/>
      <c r="BG28" s="277"/>
      <c r="BH28" s="277"/>
      <c r="BI28" s="277"/>
      <c r="BJ28" s="277"/>
      <c r="BK28" s="277"/>
      <c r="BL28" s="277"/>
      <c r="BM28" s="277"/>
      <c r="BN28" s="277"/>
      <c r="BO28" s="277"/>
      <c r="BP28" s="277"/>
      <c r="BQ28" s="277"/>
      <c r="BR28" s="277"/>
      <c r="BS28" s="277"/>
      <c r="BT28" s="277"/>
      <c r="BU28" s="277"/>
      <c r="BV28" s="277"/>
      <c r="BW28" s="277"/>
      <c r="BX28" s="277"/>
      <c r="BY28" s="277"/>
      <c r="BZ28" s="277"/>
      <c r="CA28" s="277"/>
      <c r="CB28" s="277"/>
      <c r="CC28" s="277"/>
    </row>
    <row r="29" spans="1:81" ht="31.95" customHeight="1">
      <c r="A29" s="468" t="s">
        <v>71</v>
      </c>
      <c r="B29" s="468"/>
      <c r="C29" s="468"/>
      <c r="D29" s="463"/>
      <c r="E29" s="468"/>
      <c r="F29" s="464"/>
      <c r="G29" s="464"/>
      <c r="H29" s="468"/>
      <c r="I29" s="464"/>
      <c r="J29" s="464"/>
      <c r="K29" s="464"/>
      <c r="L29" s="464"/>
      <c r="M29" s="464"/>
      <c r="N29" s="440" t="s">
        <v>289</v>
      </c>
      <c r="O29" s="440" t="s">
        <v>289</v>
      </c>
      <c r="P29" s="440" t="s">
        <v>289</v>
      </c>
      <c r="Q29" s="440" t="s">
        <v>289</v>
      </c>
      <c r="R29" s="440" t="s">
        <v>289</v>
      </c>
      <c r="S29" s="440" t="s">
        <v>289</v>
      </c>
      <c r="T29" s="440" t="s">
        <v>289</v>
      </c>
      <c r="U29" s="440" t="s">
        <v>289</v>
      </c>
      <c r="V29" s="440" t="s">
        <v>289</v>
      </c>
      <c r="W29" s="440" t="s">
        <v>289</v>
      </c>
      <c r="X29" s="440" t="s">
        <v>289</v>
      </c>
      <c r="Y29" s="440" t="s">
        <v>289</v>
      </c>
      <c r="Z29" s="440" t="s">
        <v>289</v>
      </c>
      <c r="AA29" s="440" t="s">
        <v>289</v>
      </c>
      <c r="AB29" s="440" t="s">
        <v>289</v>
      </c>
      <c r="AC29" s="469"/>
      <c r="AD29" s="440" t="s">
        <v>289</v>
      </c>
      <c r="AE29" s="440" t="s">
        <v>289</v>
      </c>
      <c r="AF29" s="440" t="s">
        <v>289</v>
      </c>
      <c r="AG29" s="440" t="s">
        <v>289</v>
      </c>
      <c r="AH29" s="277"/>
      <c r="AI29" s="277"/>
      <c r="AJ29" s="277"/>
      <c r="AK29" s="277"/>
      <c r="AL29" s="277"/>
      <c r="AM29" s="277"/>
      <c r="AN29" s="277"/>
      <c r="AO29" s="277"/>
      <c r="AP29" s="277"/>
      <c r="AQ29" s="277"/>
      <c r="AR29" s="277"/>
      <c r="AS29" s="277"/>
      <c r="AT29" s="277"/>
      <c r="AU29" s="277"/>
      <c r="AV29" s="277"/>
      <c r="AW29" s="277"/>
      <c r="AX29" s="277"/>
      <c r="AY29" s="277"/>
      <c r="AZ29" s="277"/>
      <c r="BA29" s="277"/>
      <c r="BB29" s="277"/>
      <c r="BC29" s="277"/>
      <c r="BD29" s="277"/>
      <c r="BE29" s="277"/>
      <c r="BF29" s="277"/>
      <c r="BG29" s="277"/>
      <c r="BH29" s="277"/>
      <c r="BI29" s="277"/>
      <c r="BJ29" s="277"/>
      <c r="BK29" s="277"/>
      <c r="BL29" s="277"/>
      <c r="BM29" s="277"/>
      <c r="BN29" s="277"/>
      <c r="BO29" s="277"/>
      <c r="BP29" s="277"/>
      <c r="BQ29" s="277"/>
      <c r="BR29" s="277"/>
      <c r="BS29" s="277"/>
      <c r="BT29" s="277"/>
      <c r="BU29" s="277"/>
      <c r="BV29" s="277"/>
      <c r="BW29" s="277"/>
      <c r="BX29" s="277"/>
      <c r="BY29" s="277"/>
      <c r="BZ29" s="277"/>
      <c r="CA29" s="277"/>
      <c r="CB29" s="277"/>
      <c r="CC29" s="277"/>
    </row>
    <row r="30" spans="1:81">
      <c r="A30" s="277"/>
      <c r="B30" s="277"/>
      <c r="C30" s="277"/>
      <c r="D30" s="277"/>
      <c r="E30" s="277"/>
      <c r="F30" s="277"/>
      <c r="G30" s="277"/>
      <c r="H30" s="277"/>
      <c r="J30" s="277"/>
      <c r="K30" s="401"/>
      <c r="L30" s="277"/>
      <c r="M30" s="277"/>
      <c r="N30" s="162"/>
      <c r="O30" s="162"/>
      <c r="P30" s="162"/>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7"/>
      <c r="AQ30" s="277"/>
      <c r="AR30" s="277"/>
      <c r="AS30" s="277"/>
      <c r="AT30" s="277"/>
      <c r="AU30" s="277"/>
      <c r="AV30" s="277"/>
      <c r="AW30" s="277"/>
      <c r="AX30" s="277"/>
      <c r="AY30" s="277"/>
      <c r="AZ30" s="277"/>
      <c r="BA30" s="277"/>
      <c r="BB30" s="277"/>
      <c r="BC30" s="277"/>
      <c r="BD30" s="277"/>
      <c r="BE30" s="277"/>
      <c r="BF30" s="277"/>
      <c r="BG30" s="277"/>
      <c r="BH30" s="277"/>
      <c r="BI30" s="277"/>
      <c r="BJ30" s="277"/>
      <c r="BK30" s="277"/>
      <c r="BL30" s="277"/>
      <c r="BM30" s="277"/>
      <c r="BN30" s="277"/>
      <c r="BO30" s="277"/>
      <c r="BP30" s="277"/>
      <c r="BQ30" s="277"/>
      <c r="BR30" s="277"/>
      <c r="BS30" s="277"/>
      <c r="BT30" s="277"/>
      <c r="BU30" s="277"/>
      <c r="BV30" s="277"/>
      <c r="BW30" s="277"/>
      <c r="BX30" s="277"/>
      <c r="BY30" s="277"/>
      <c r="BZ30" s="277"/>
      <c r="CA30" s="277"/>
      <c r="CB30" s="277"/>
      <c r="CC30" s="277"/>
    </row>
    <row r="31" spans="1:81">
      <c r="A31" s="277"/>
      <c r="B31" s="277"/>
      <c r="C31" s="277"/>
      <c r="D31" s="277"/>
      <c r="E31" s="277"/>
      <c r="F31" s="277"/>
      <c r="G31" s="277"/>
      <c r="H31" s="277"/>
      <c r="J31" s="277"/>
      <c r="K31" s="401"/>
      <c r="L31" s="277"/>
      <c r="M31" s="277"/>
      <c r="N31" s="162"/>
      <c r="O31" s="162"/>
      <c r="P31" s="162"/>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7"/>
      <c r="BY31" s="277"/>
      <c r="BZ31" s="277"/>
      <c r="CA31" s="277"/>
      <c r="CB31" s="277"/>
      <c r="CC31" s="277"/>
    </row>
    <row r="32" spans="1:81">
      <c r="A32" s="277"/>
      <c r="B32" s="277"/>
      <c r="C32" s="277"/>
      <c r="D32" s="277"/>
      <c r="E32" s="277"/>
      <c r="F32" s="277"/>
      <c r="G32" s="277"/>
      <c r="H32" s="277"/>
      <c r="J32" s="277"/>
      <c r="K32" s="401"/>
      <c r="L32" s="277"/>
      <c r="M32" s="277"/>
      <c r="N32" s="162"/>
      <c r="O32" s="162"/>
      <c r="P32" s="162"/>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c r="AZ32" s="277"/>
      <c r="BA32" s="277"/>
      <c r="BB32" s="277"/>
      <c r="BC32" s="277"/>
      <c r="BD32" s="277"/>
      <c r="BE32" s="277"/>
      <c r="BF32" s="277"/>
      <c r="BG32" s="277"/>
      <c r="BH32" s="277"/>
      <c r="BI32" s="277"/>
      <c r="BJ32" s="277"/>
      <c r="BK32" s="277"/>
      <c r="BL32" s="277"/>
      <c r="BM32" s="277"/>
      <c r="BN32" s="277"/>
      <c r="BO32" s="277"/>
      <c r="BP32" s="277"/>
      <c r="BQ32" s="277"/>
      <c r="BR32" s="277"/>
      <c r="BS32" s="277"/>
      <c r="BT32" s="277"/>
      <c r="BU32" s="277"/>
      <c r="BV32" s="277"/>
      <c r="BW32" s="277"/>
      <c r="BX32" s="277"/>
      <c r="BY32" s="277"/>
      <c r="BZ32" s="277"/>
      <c r="CA32" s="277"/>
      <c r="CB32" s="277"/>
      <c r="CC32" s="277"/>
    </row>
    <row r="33" spans="1:81">
      <c r="A33" s="277"/>
      <c r="B33" s="277"/>
      <c r="C33" s="277"/>
      <c r="D33" s="277"/>
      <c r="E33" s="277"/>
      <c r="F33" s="277"/>
      <c r="G33" s="277"/>
      <c r="H33" s="277"/>
      <c r="J33" s="277"/>
      <c r="K33" s="401"/>
      <c r="L33" s="277"/>
      <c r="M33" s="277"/>
      <c r="N33" s="162"/>
      <c r="O33" s="162"/>
      <c r="P33" s="162"/>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7"/>
      <c r="BG33" s="277"/>
      <c r="BH33" s="277"/>
      <c r="BI33" s="277"/>
      <c r="BJ33" s="277"/>
      <c r="BK33" s="277"/>
      <c r="BL33" s="277"/>
      <c r="BM33" s="277"/>
      <c r="BN33" s="277"/>
      <c r="BO33" s="277"/>
      <c r="BP33" s="277"/>
      <c r="BQ33" s="277"/>
      <c r="BR33" s="277"/>
      <c r="BS33" s="277"/>
      <c r="BT33" s="277"/>
      <c r="BU33" s="277"/>
      <c r="BV33" s="277"/>
      <c r="BW33" s="277"/>
      <c r="BX33" s="277"/>
      <c r="BY33" s="277"/>
      <c r="BZ33" s="277"/>
      <c r="CA33" s="277"/>
      <c r="CB33" s="277"/>
      <c r="CC33" s="277"/>
    </row>
    <row r="34" spans="1:81">
      <c r="A34" s="277"/>
      <c r="B34" s="277"/>
      <c r="C34" s="277"/>
      <c r="D34" s="277"/>
      <c r="E34" s="277"/>
      <c r="F34" s="277"/>
      <c r="G34" s="277"/>
      <c r="H34" s="277"/>
      <c r="J34" s="277"/>
      <c r="K34" s="277"/>
      <c r="L34" s="277"/>
      <c r="M34" s="277"/>
      <c r="N34" s="162"/>
      <c r="O34" s="162"/>
      <c r="P34" s="162"/>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7"/>
      <c r="BC34" s="277"/>
      <c r="BD34" s="277"/>
      <c r="BE34" s="277"/>
      <c r="BF34" s="277"/>
      <c r="BG34" s="277"/>
      <c r="BH34" s="277"/>
      <c r="BI34" s="277"/>
      <c r="BJ34" s="277"/>
      <c r="BK34" s="277"/>
      <c r="BL34" s="277"/>
      <c r="BM34" s="277"/>
      <c r="BN34" s="277"/>
      <c r="BO34" s="277"/>
      <c r="BP34" s="277"/>
      <c r="BQ34" s="277"/>
      <c r="BR34" s="277"/>
      <c r="BS34" s="277"/>
      <c r="BT34" s="277"/>
      <c r="BU34" s="277"/>
      <c r="BV34" s="277"/>
      <c r="BW34" s="277"/>
      <c r="BX34" s="277"/>
      <c r="BY34" s="277"/>
      <c r="BZ34" s="277"/>
      <c r="CA34" s="277"/>
      <c r="CB34" s="277"/>
      <c r="CC34" s="277"/>
    </row>
    <row r="35" spans="1:81">
      <c r="A35" s="277"/>
      <c r="B35" s="277"/>
      <c r="C35" s="277"/>
      <c r="D35" s="277"/>
      <c r="E35" s="277"/>
      <c r="F35" s="277"/>
      <c r="G35" s="277"/>
      <c r="H35" s="277"/>
      <c r="J35" s="277"/>
      <c r="K35" s="277"/>
      <c r="L35" s="277"/>
      <c r="M35" s="277"/>
      <c r="N35" s="162"/>
      <c r="O35" s="162"/>
      <c r="P35" s="162"/>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c r="BA35" s="277"/>
      <c r="BB35" s="277"/>
      <c r="BC35" s="277"/>
      <c r="BD35" s="277"/>
      <c r="BE35" s="277"/>
      <c r="BF35" s="277"/>
      <c r="BG35" s="277"/>
      <c r="BH35" s="277"/>
      <c r="BI35" s="277"/>
      <c r="BJ35" s="277"/>
      <c r="BK35" s="277"/>
      <c r="BL35" s="277"/>
      <c r="BM35" s="277"/>
      <c r="BN35" s="277"/>
      <c r="BO35" s="277"/>
      <c r="BP35" s="277"/>
      <c r="BQ35" s="277"/>
      <c r="BR35" s="277"/>
      <c r="BS35" s="277"/>
      <c r="BT35" s="277"/>
      <c r="BU35" s="277"/>
      <c r="BV35" s="277"/>
      <c r="BW35" s="277"/>
      <c r="BX35" s="277"/>
      <c r="BY35" s="277"/>
      <c r="BZ35" s="277"/>
      <c r="CA35" s="277"/>
      <c r="CB35" s="277"/>
      <c r="CC35" s="277"/>
    </row>
    <row r="36" spans="1:81">
      <c r="A36" s="277"/>
      <c r="B36" s="277"/>
      <c r="C36" s="277"/>
      <c r="D36" s="277"/>
      <c r="E36" s="277"/>
      <c r="F36" s="277"/>
      <c r="G36" s="277"/>
      <c r="H36" s="277"/>
      <c r="J36" s="277"/>
      <c r="K36" s="277"/>
      <c r="L36" s="277"/>
      <c r="M36" s="277"/>
      <c r="N36" s="162"/>
      <c r="O36" s="162"/>
      <c r="P36" s="162"/>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7"/>
      <c r="BQ36" s="277"/>
      <c r="BR36" s="277"/>
      <c r="BS36" s="277"/>
      <c r="BT36" s="277"/>
      <c r="BU36" s="277"/>
      <c r="BV36" s="277"/>
      <c r="BW36" s="277"/>
      <c r="BX36" s="277"/>
      <c r="BY36" s="277"/>
      <c r="BZ36" s="277"/>
      <c r="CA36" s="277"/>
      <c r="CB36" s="277"/>
      <c r="CC36" s="277"/>
    </row>
    <row r="37" spans="1:81">
      <c r="A37" s="277"/>
      <c r="B37" s="277"/>
      <c r="C37" s="277"/>
      <c r="D37" s="277"/>
      <c r="E37" s="277"/>
      <c r="F37" s="277"/>
      <c r="G37" s="277"/>
      <c r="H37" s="277"/>
      <c r="J37" s="277"/>
      <c r="K37" s="277"/>
      <c r="L37" s="277"/>
      <c r="M37" s="277"/>
      <c r="N37" s="162"/>
      <c r="O37" s="162"/>
      <c r="P37" s="162"/>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7"/>
      <c r="AY37" s="277"/>
      <c r="AZ37" s="277"/>
      <c r="BA37" s="277"/>
      <c r="BB37" s="277"/>
      <c r="BC37" s="277"/>
      <c r="BD37" s="277"/>
      <c r="BE37" s="277"/>
      <c r="BF37" s="277"/>
      <c r="BG37" s="277"/>
      <c r="BH37" s="277"/>
      <c r="BI37" s="277"/>
      <c r="BJ37" s="277"/>
      <c r="BK37" s="277"/>
      <c r="BL37" s="277"/>
      <c r="BM37" s="277"/>
      <c r="BN37" s="277"/>
      <c r="BO37" s="277"/>
      <c r="BP37" s="277"/>
      <c r="BQ37" s="277"/>
      <c r="BR37" s="277"/>
      <c r="BS37" s="277"/>
      <c r="BT37" s="277"/>
      <c r="BU37" s="277"/>
      <c r="BV37" s="277"/>
      <c r="BW37" s="277"/>
      <c r="BX37" s="277"/>
      <c r="BY37" s="277"/>
      <c r="BZ37" s="277"/>
      <c r="CA37" s="277"/>
      <c r="CB37" s="277"/>
      <c r="CC37" s="277"/>
    </row>
    <row r="38" spans="1:81">
      <c r="A38" s="277"/>
      <c r="B38" s="277"/>
      <c r="C38" s="277"/>
      <c r="D38" s="277"/>
      <c r="E38" s="277"/>
      <c r="F38" s="277"/>
      <c r="G38" s="277"/>
      <c r="H38" s="277"/>
      <c r="J38" s="277"/>
      <c r="K38" s="277"/>
      <c r="L38" s="277"/>
      <c r="M38" s="277"/>
      <c r="N38" s="162"/>
      <c r="O38" s="162"/>
      <c r="P38" s="162"/>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77"/>
      <c r="BP38" s="277"/>
      <c r="BQ38" s="277"/>
      <c r="BR38" s="277"/>
      <c r="BS38" s="277"/>
      <c r="BT38" s="277"/>
      <c r="BU38" s="277"/>
      <c r="BV38" s="277"/>
      <c r="BW38" s="277"/>
      <c r="BX38" s="277"/>
      <c r="BY38" s="277"/>
      <c r="BZ38" s="277"/>
      <c r="CA38" s="277"/>
      <c r="CB38" s="277"/>
      <c r="CC38" s="277"/>
    </row>
    <row r="39" spans="1:81">
      <c r="A39" s="277"/>
      <c r="B39" s="277"/>
      <c r="C39" s="277"/>
      <c r="D39" s="277"/>
      <c r="E39" s="277"/>
      <c r="F39" s="277"/>
      <c r="G39" s="277"/>
      <c r="H39" s="277"/>
      <c r="J39" s="277"/>
      <c r="K39" s="277"/>
      <c r="L39" s="277"/>
      <c r="M39" s="277"/>
      <c r="N39" s="162"/>
      <c r="O39" s="162"/>
      <c r="P39" s="162"/>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c r="BA39" s="277"/>
      <c r="BB39" s="277"/>
      <c r="BC39" s="277"/>
      <c r="BD39" s="277"/>
      <c r="BE39" s="277"/>
      <c r="BF39" s="277"/>
      <c r="BG39" s="277"/>
      <c r="BH39" s="277"/>
      <c r="BI39" s="277"/>
      <c r="BJ39" s="277"/>
      <c r="BK39" s="277"/>
      <c r="BL39" s="277"/>
      <c r="BM39" s="277"/>
      <c r="BN39" s="277"/>
      <c r="BO39" s="277"/>
      <c r="BP39" s="277"/>
      <c r="BQ39" s="277"/>
      <c r="BR39" s="277"/>
      <c r="BS39" s="277"/>
      <c r="BT39" s="277"/>
      <c r="BU39" s="277"/>
      <c r="BV39" s="277"/>
      <c r="BW39" s="277"/>
      <c r="BX39" s="277"/>
      <c r="BY39" s="277"/>
      <c r="BZ39" s="277"/>
      <c r="CA39" s="277"/>
      <c r="CB39" s="277"/>
      <c r="CC39" s="277"/>
    </row>
    <row r="40" spans="1:81">
      <c r="A40" s="277"/>
      <c r="B40" s="277"/>
      <c r="C40" s="277"/>
      <c r="D40" s="277"/>
      <c r="E40" s="277"/>
      <c r="F40" s="277"/>
      <c r="G40" s="277"/>
      <c r="H40" s="277"/>
      <c r="J40" s="277"/>
      <c r="K40" s="277"/>
      <c r="L40" s="277"/>
      <c r="M40" s="277"/>
      <c r="N40" s="162"/>
      <c r="O40" s="162"/>
      <c r="P40" s="162"/>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c r="BF40" s="277"/>
      <c r="BG40" s="277"/>
      <c r="BH40" s="277"/>
      <c r="BI40" s="277"/>
      <c r="BJ40" s="277"/>
      <c r="BK40" s="277"/>
      <c r="BL40" s="277"/>
      <c r="BM40" s="277"/>
      <c r="BN40" s="277"/>
      <c r="BO40" s="277"/>
      <c r="BP40" s="277"/>
      <c r="BQ40" s="277"/>
      <c r="BR40" s="277"/>
      <c r="BS40" s="277"/>
      <c r="BT40" s="277"/>
      <c r="BU40" s="277"/>
      <c r="BV40" s="277"/>
      <c r="BW40" s="277"/>
      <c r="BX40" s="277"/>
      <c r="BY40" s="277"/>
      <c r="BZ40" s="277"/>
      <c r="CA40" s="277"/>
      <c r="CB40" s="277"/>
      <c r="CC40" s="277"/>
    </row>
    <row r="41" spans="1:81">
      <c r="A41" s="277"/>
      <c r="B41" s="277"/>
      <c r="C41" s="277"/>
      <c r="D41" s="277"/>
      <c r="E41" s="277"/>
      <c r="F41" s="277"/>
      <c r="G41" s="277"/>
      <c r="H41" s="277"/>
      <c r="J41" s="277"/>
      <c r="K41" s="277"/>
      <c r="L41" s="277"/>
      <c r="M41" s="277"/>
      <c r="N41" s="162"/>
      <c r="O41" s="162"/>
      <c r="P41" s="162"/>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c r="BF41" s="277"/>
      <c r="BG41" s="277"/>
      <c r="BH41" s="277"/>
      <c r="BI41" s="277"/>
      <c r="BJ41" s="277"/>
      <c r="BK41" s="277"/>
      <c r="BL41" s="277"/>
      <c r="BM41" s="277"/>
      <c r="BN41" s="277"/>
      <c r="BO41" s="277"/>
      <c r="BP41" s="277"/>
      <c r="BQ41" s="277"/>
      <c r="BR41" s="277"/>
      <c r="BS41" s="277"/>
      <c r="BT41" s="277"/>
      <c r="BU41" s="277"/>
      <c r="BV41" s="277"/>
      <c r="BW41" s="277"/>
      <c r="BX41" s="277"/>
      <c r="BY41" s="277"/>
      <c r="BZ41" s="277"/>
      <c r="CA41" s="277"/>
      <c r="CB41" s="277"/>
      <c r="CC41" s="277"/>
    </row>
    <row r="42" spans="1:81">
      <c r="A42" s="277"/>
      <c r="B42" s="277"/>
      <c r="C42" s="277"/>
      <c r="D42" s="277"/>
      <c r="E42" s="277"/>
      <c r="F42" s="277"/>
      <c r="G42" s="277"/>
      <c r="H42" s="277"/>
      <c r="J42" s="277"/>
      <c r="K42" s="277"/>
      <c r="L42" s="277"/>
      <c r="M42" s="277"/>
      <c r="N42" s="162"/>
      <c r="O42" s="162"/>
      <c r="P42" s="162"/>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7"/>
      <c r="AY42" s="277"/>
      <c r="AZ42" s="277"/>
      <c r="BA42" s="277"/>
      <c r="BB42" s="277"/>
      <c r="BC42" s="277"/>
      <c r="BD42" s="277"/>
      <c r="BE42" s="277"/>
      <c r="BF42" s="277"/>
      <c r="BG42" s="277"/>
      <c r="BH42" s="277"/>
      <c r="BI42" s="277"/>
      <c r="BJ42" s="277"/>
      <c r="BK42" s="277"/>
      <c r="BL42" s="277"/>
      <c r="BM42" s="277"/>
      <c r="BN42" s="277"/>
      <c r="BO42" s="277"/>
      <c r="BP42" s="277"/>
      <c r="BQ42" s="277"/>
      <c r="BR42" s="277"/>
      <c r="BS42" s="277"/>
      <c r="BT42" s="277"/>
      <c r="BU42" s="277"/>
      <c r="BV42" s="277"/>
      <c r="BW42" s="277"/>
      <c r="BX42" s="277"/>
      <c r="BY42" s="277"/>
      <c r="BZ42" s="277"/>
      <c r="CA42" s="277"/>
      <c r="CB42" s="277"/>
      <c r="CC42" s="277"/>
    </row>
    <row r="43" spans="1:81">
      <c r="A43" s="277"/>
      <c r="B43" s="277"/>
      <c r="C43" s="277"/>
      <c r="D43" s="277"/>
      <c r="E43" s="277"/>
      <c r="F43" s="277"/>
      <c r="G43" s="277"/>
      <c r="H43" s="277"/>
      <c r="J43" s="277"/>
      <c r="K43" s="277"/>
      <c r="L43" s="277"/>
      <c r="M43" s="277"/>
      <c r="N43" s="162"/>
      <c r="O43" s="162"/>
      <c r="P43" s="162"/>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7"/>
      <c r="BL43" s="277"/>
      <c r="BM43" s="277"/>
      <c r="BN43" s="277"/>
      <c r="BO43" s="277"/>
      <c r="BP43" s="277"/>
      <c r="BQ43" s="277"/>
      <c r="BR43" s="277"/>
      <c r="BS43" s="277"/>
      <c r="BT43" s="277"/>
      <c r="BU43" s="277"/>
      <c r="BV43" s="277"/>
      <c r="BW43" s="277"/>
      <c r="BX43" s="277"/>
      <c r="BY43" s="277"/>
      <c r="BZ43" s="277"/>
      <c r="CA43" s="277"/>
      <c r="CB43" s="277"/>
      <c r="CC43" s="277"/>
    </row>
    <row r="44" spans="1:81">
      <c r="A44" s="277"/>
      <c r="B44" s="277"/>
      <c r="C44" s="277"/>
      <c r="D44" s="277"/>
      <c r="E44" s="277"/>
      <c r="F44" s="277"/>
      <c r="G44" s="277"/>
      <c r="H44" s="277"/>
      <c r="J44" s="277"/>
      <c r="K44" s="277"/>
      <c r="L44" s="277"/>
      <c r="M44" s="277"/>
      <c r="N44" s="162"/>
      <c r="O44" s="162"/>
      <c r="P44" s="162"/>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7"/>
      <c r="BM44" s="277"/>
      <c r="BN44" s="277"/>
      <c r="BO44" s="277"/>
      <c r="BP44" s="277"/>
      <c r="BQ44" s="277"/>
      <c r="BR44" s="277"/>
      <c r="BS44" s="277"/>
      <c r="BT44" s="277"/>
      <c r="BU44" s="277"/>
      <c r="BV44" s="277"/>
      <c r="BW44" s="277"/>
      <c r="BX44" s="277"/>
      <c r="BY44" s="277"/>
      <c r="BZ44" s="277"/>
      <c r="CA44" s="277"/>
      <c r="CB44" s="277"/>
      <c r="CC44" s="277"/>
    </row>
    <row r="45" spans="1:81">
      <c r="A45" s="277"/>
      <c r="B45" s="277"/>
      <c r="C45" s="277"/>
      <c r="D45" s="277"/>
      <c r="E45" s="277"/>
      <c r="F45" s="277"/>
      <c r="G45" s="277"/>
      <c r="H45" s="277"/>
      <c r="J45" s="277"/>
      <c r="K45" s="277"/>
      <c r="L45" s="277"/>
      <c r="M45" s="277"/>
      <c r="N45" s="162"/>
      <c r="O45" s="162"/>
      <c r="P45" s="162"/>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7"/>
      <c r="BM45" s="277"/>
      <c r="BN45" s="277"/>
      <c r="BO45" s="277"/>
      <c r="BP45" s="277"/>
      <c r="BQ45" s="277"/>
      <c r="BR45" s="277"/>
      <c r="BS45" s="277"/>
      <c r="BT45" s="277"/>
      <c r="BU45" s="277"/>
      <c r="BV45" s="277"/>
      <c r="BW45" s="277"/>
      <c r="BX45" s="277"/>
      <c r="BY45" s="277"/>
      <c r="BZ45" s="277"/>
      <c r="CA45" s="277"/>
      <c r="CB45" s="277"/>
      <c r="CC45" s="277"/>
    </row>
    <row r="46" spans="1:81">
      <c r="A46" s="277"/>
      <c r="B46" s="277"/>
      <c r="C46" s="277"/>
      <c r="D46" s="277"/>
      <c r="E46" s="277"/>
      <c r="F46" s="277"/>
      <c r="G46" s="277"/>
      <c r="H46" s="277"/>
      <c r="J46" s="277"/>
      <c r="K46" s="277"/>
      <c r="L46" s="277"/>
      <c r="M46" s="277"/>
      <c r="N46" s="162"/>
      <c r="O46" s="162"/>
      <c r="P46" s="162"/>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7"/>
      <c r="BM46" s="277"/>
      <c r="BN46" s="277"/>
      <c r="BO46" s="277"/>
      <c r="BP46" s="277"/>
      <c r="BQ46" s="277"/>
      <c r="BR46" s="277"/>
      <c r="BS46" s="277"/>
      <c r="BT46" s="277"/>
      <c r="BU46" s="277"/>
      <c r="BV46" s="277"/>
      <c r="BW46" s="277"/>
      <c r="BX46" s="277"/>
      <c r="BY46" s="277"/>
      <c r="BZ46" s="277"/>
      <c r="CA46" s="277"/>
      <c r="CB46" s="277"/>
      <c r="CC46" s="277"/>
    </row>
    <row r="47" spans="1:81">
      <c r="A47" s="277"/>
      <c r="B47" s="277"/>
      <c r="C47" s="277"/>
      <c r="D47" s="277"/>
      <c r="E47" s="277"/>
      <c r="F47" s="277"/>
      <c r="G47" s="277"/>
      <c r="H47" s="277"/>
      <c r="J47" s="277"/>
      <c r="K47" s="277"/>
      <c r="L47" s="277"/>
      <c r="M47" s="277"/>
      <c r="N47" s="162"/>
      <c r="O47" s="162"/>
      <c r="P47" s="162"/>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7"/>
      <c r="BM47" s="277"/>
      <c r="BN47" s="277"/>
      <c r="BO47" s="277"/>
      <c r="BP47" s="277"/>
      <c r="BQ47" s="277"/>
      <c r="BR47" s="277"/>
      <c r="BS47" s="277"/>
      <c r="BT47" s="277"/>
      <c r="BU47" s="277"/>
      <c r="BV47" s="277"/>
      <c r="BW47" s="277"/>
      <c r="BX47" s="277"/>
      <c r="BY47" s="277"/>
      <c r="BZ47" s="277"/>
      <c r="CA47" s="277"/>
      <c r="CB47" s="277"/>
      <c r="CC47" s="277"/>
    </row>
    <row r="48" spans="1:81">
      <c r="A48" s="277"/>
      <c r="B48" s="277"/>
      <c r="C48" s="277"/>
      <c r="D48" s="277"/>
      <c r="E48" s="277"/>
      <c r="F48" s="277"/>
      <c r="G48" s="277"/>
      <c r="H48" s="277"/>
      <c r="J48" s="277"/>
      <c r="K48" s="277"/>
      <c r="L48" s="277"/>
      <c r="M48" s="277"/>
      <c r="N48" s="162"/>
      <c r="O48" s="162"/>
      <c r="P48" s="162"/>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77"/>
      <c r="BO48" s="277"/>
      <c r="BP48" s="277"/>
      <c r="BQ48" s="277"/>
      <c r="BR48" s="277"/>
      <c r="BS48" s="277"/>
      <c r="BT48" s="277"/>
      <c r="BU48" s="277"/>
      <c r="BV48" s="277"/>
      <c r="BW48" s="277"/>
      <c r="BX48" s="277"/>
      <c r="BY48" s="277"/>
      <c r="BZ48" s="277"/>
      <c r="CA48" s="277"/>
      <c r="CB48" s="277"/>
      <c r="CC48" s="277"/>
    </row>
    <row r="49" spans="1:81">
      <c r="A49" s="277"/>
      <c r="B49" s="277"/>
      <c r="C49" s="277"/>
      <c r="D49" s="277"/>
      <c r="E49" s="277"/>
      <c r="F49" s="277"/>
      <c r="G49" s="277"/>
      <c r="H49" s="277"/>
      <c r="J49" s="277"/>
      <c r="K49" s="277"/>
      <c r="L49" s="277"/>
      <c r="M49" s="277"/>
      <c r="N49" s="162"/>
      <c r="O49" s="162"/>
      <c r="P49" s="162"/>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7"/>
      <c r="BQ49" s="277"/>
      <c r="BR49" s="277"/>
      <c r="BS49" s="277"/>
      <c r="BT49" s="277"/>
      <c r="BU49" s="277"/>
      <c r="BV49" s="277"/>
      <c r="BW49" s="277"/>
      <c r="BX49" s="277"/>
      <c r="BY49" s="277"/>
      <c r="BZ49" s="277"/>
      <c r="CA49" s="277"/>
      <c r="CB49" s="277"/>
      <c r="CC49" s="277"/>
    </row>
    <row r="50" spans="1:81">
      <c r="A50" s="277"/>
      <c r="B50" s="277"/>
      <c r="C50" s="277"/>
      <c r="D50" s="277"/>
      <c r="E50" s="277"/>
      <c r="F50" s="277"/>
      <c r="G50" s="277"/>
      <c r="H50" s="277"/>
      <c r="J50" s="277"/>
      <c r="K50" s="277"/>
      <c r="L50" s="277"/>
      <c r="M50" s="277"/>
      <c r="N50" s="162"/>
      <c r="O50" s="162"/>
      <c r="P50" s="162"/>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7"/>
      <c r="BM50" s="277"/>
      <c r="BN50" s="277"/>
      <c r="BO50" s="277"/>
      <c r="BP50" s="277"/>
      <c r="BQ50" s="277"/>
      <c r="BR50" s="277"/>
      <c r="BS50" s="277"/>
      <c r="BT50" s="277"/>
      <c r="BU50" s="277"/>
      <c r="BV50" s="277"/>
      <c r="BW50" s="277"/>
      <c r="BX50" s="277"/>
      <c r="BY50" s="277"/>
      <c r="BZ50" s="277"/>
      <c r="CA50" s="277"/>
      <c r="CB50" s="277"/>
      <c r="CC50" s="277"/>
    </row>
    <row r="51" spans="1:81">
      <c r="A51" s="277"/>
      <c r="B51" s="277"/>
      <c r="C51" s="277"/>
      <c r="D51" s="277"/>
      <c r="E51" s="277"/>
      <c r="F51" s="277"/>
      <c r="G51" s="277"/>
      <c r="H51" s="277"/>
      <c r="J51" s="277"/>
      <c r="K51" s="277"/>
      <c r="L51" s="277"/>
      <c r="M51" s="277"/>
      <c r="N51" s="162"/>
      <c r="O51" s="162"/>
      <c r="P51" s="162"/>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7"/>
      <c r="AY51" s="277"/>
      <c r="AZ51" s="277"/>
      <c r="BA51" s="277"/>
      <c r="BB51" s="277"/>
      <c r="BC51" s="277"/>
      <c r="BD51" s="277"/>
      <c r="BE51" s="277"/>
      <c r="BF51" s="277"/>
      <c r="BG51" s="277"/>
      <c r="BH51" s="277"/>
      <c r="BI51" s="277"/>
      <c r="BJ51" s="277"/>
      <c r="BK51" s="277"/>
      <c r="BL51" s="277"/>
      <c r="BM51" s="277"/>
      <c r="BN51" s="277"/>
      <c r="BO51" s="277"/>
      <c r="BP51" s="277"/>
      <c r="BQ51" s="277"/>
      <c r="BR51" s="277"/>
      <c r="BS51" s="277"/>
      <c r="BT51" s="277"/>
      <c r="BU51" s="277"/>
      <c r="BV51" s="277"/>
      <c r="BW51" s="277"/>
      <c r="BX51" s="277"/>
      <c r="BY51" s="277"/>
      <c r="BZ51" s="277"/>
      <c r="CA51" s="277"/>
      <c r="CB51" s="277"/>
      <c r="CC51" s="277"/>
    </row>
    <row r="52" spans="1:81">
      <c r="A52" s="277"/>
      <c r="B52" s="277"/>
      <c r="C52" s="277"/>
      <c r="D52" s="277"/>
      <c r="E52" s="277"/>
      <c r="F52" s="277"/>
      <c r="G52" s="277"/>
      <c r="H52" s="277"/>
      <c r="J52" s="277"/>
      <c r="K52" s="277"/>
      <c r="L52" s="277"/>
      <c r="M52" s="277"/>
      <c r="N52" s="162"/>
      <c r="O52" s="162"/>
      <c r="P52" s="162"/>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7"/>
      <c r="BM52" s="277"/>
      <c r="BN52" s="277"/>
      <c r="BO52" s="277"/>
      <c r="BP52" s="277"/>
      <c r="BQ52" s="277"/>
      <c r="BR52" s="277"/>
      <c r="BS52" s="277"/>
      <c r="BT52" s="277"/>
      <c r="BU52" s="277"/>
      <c r="BV52" s="277"/>
      <c r="BW52" s="277"/>
      <c r="BX52" s="277"/>
      <c r="BY52" s="277"/>
      <c r="BZ52" s="277"/>
      <c r="CA52" s="277"/>
      <c r="CB52" s="277"/>
      <c r="CC52" s="277"/>
    </row>
    <row r="53" spans="1:81">
      <c r="A53" s="277"/>
      <c r="B53" s="277"/>
      <c r="C53" s="277"/>
      <c r="D53" s="277"/>
      <c r="E53" s="277"/>
      <c r="F53" s="277"/>
      <c r="G53" s="277"/>
      <c r="H53" s="277"/>
      <c r="J53" s="277"/>
      <c r="K53" s="277"/>
      <c r="L53" s="277"/>
      <c r="M53" s="277"/>
      <c r="N53" s="162"/>
      <c r="O53" s="162"/>
      <c r="P53" s="162"/>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7"/>
      <c r="BL53" s="277"/>
      <c r="BM53" s="277"/>
      <c r="BN53" s="277"/>
      <c r="BO53" s="277"/>
      <c r="BP53" s="277"/>
      <c r="BQ53" s="277"/>
      <c r="BR53" s="277"/>
      <c r="BS53" s="277"/>
      <c r="BT53" s="277"/>
      <c r="BU53" s="277"/>
      <c r="BV53" s="277"/>
      <c r="BW53" s="277"/>
      <c r="BX53" s="277"/>
      <c r="BY53" s="277"/>
      <c r="BZ53" s="277"/>
      <c r="CA53" s="277"/>
      <c r="CB53" s="277"/>
      <c r="CC53" s="277"/>
    </row>
    <row r="54" spans="1:81">
      <c r="A54" s="277"/>
      <c r="B54" s="277"/>
      <c r="C54" s="277"/>
      <c r="D54" s="277"/>
      <c r="E54" s="277"/>
      <c r="F54" s="277"/>
      <c r="G54" s="277"/>
      <c r="H54" s="277"/>
      <c r="J54" s="277"/>
      <c r="K54" s="277"/>
      <c r="L54" s="277"/>
      <c r="M54" s="277"/>
      <c r="N54" s="162"/>
      <c r="O54" s="162"/>
      <c r="P54" s="162"/>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7"/>
      <c r="AY54" s="277"/>
      <c r="AZ54" s="277"/>
      <c r="BA54" s="277"/>
      <c r="BB54" s="277"/>
      <c r="BC54" s="277"/>
      <c r="BD54" s="277"/>
      <c r="BE54" s="277"/>
      <c r="BF54" s="277"/>
      <c r="BG54" s="277"/>
      <c r="BH54" s="277"/>
      <c r="BI54" s="277"/>
      <c r="BJ54" s="277"/>
      <c r="BK54" s="277"/>
      <c r="BL54" s="277"/>
      <c r="BM54" s="277"/>
      <c r="BN54" s="277"/>
      <c r="BO54" s="277"/>
      <c r="BP54" s="277"/>
      <c r="BQ54" s="277"/>
      <c r="BR54" s="277"/>
      <c r="BS54" s="277"/>
      <c r="BT54" s="277"/>
      <c r="BU54" s="277"/>
      <c r="BV54" s="277"/>
      <c r="BW54" s="277"/>
      <c r="BX54" s="277"/>
      <c r="BY54" s="277"/>
      <c r="BZ54" s="277"/>
      <c r="CA54" s="277"/>
      <c r="CB54" s="277"/>
      <c r="CC54" s="277"/>
    </row>
    <row r="55" spans="1:81">
      <c r="A55" s="277"/>
      <c r="B55" s="277"/>
      <c r="C55" s="277"/>
      <c r="D55" s="277"/>
      <c r="E55" s="277"/>
      <c r="F55" s="277"/>
      <c r="G55" s="277"/>
      <c r="H55" s="277"/>
      <c r="J55" s="277"/>
      <c r="K55" s="277"/>
      <c r="L55" s="277"/>
      <c r="M55" s="277"/>
      <c r="N55" s="162"/>
      <c r="O55" s="162"/>
      <c r="P55" s="162"/>
      <c r="Q55" s="277"/>
      <c r="R55" s="277"/>
      <c r="S55" s="277"/>
      <c r="T55" s="277"/>
      <c r="U55" s="277"/>
      <c r="V55" s="277"/>
      <c r="W55" s="277"/>
      <c r="X55" s="277"/>
      <c r="Y55" s="277"/>
      <c r="Z55" s="277"/>
      <c r="AA55" s="277"/>
      <c r="AB55" s="277"/>
      <c r="AC55" s="277"/>
      <c r="AD55" s="277"/>
      <c r="AE55" s="277"/>
      <c r="AF55" s="277"/>
      <c r="AG55" s="277"/>
      <c r="AH55" s="277"/>
      <c r="AI55" s="277"/>
      <c r="AJ55" s="277"/>
      <c r="AK55" s="277"/>
      <c r="AL55" s="277"/>
      <c r="AM55" s="277"/>
      <c r="AN55" s="277"/>
      <c r="AO55" s="277"/>
      <c r="AP55" s="277"/>
      <c r="AQ55" s="277"/>
      <c r="AR55" s="277"/>
      <c r="AS55" s="277"/>
      <c r="AT55" s="277"/>
      <c r="AU55" s="277"/>
      <c r="AV55" s="277"/>
      <c r="AW55" s="277"/>
      <c r="AX55" s="277"/>
      <c r="AY55" s="277"/>
      <c r="AZ55" s="277"/>
      <c r="BA55" s="277"/>
      <c r="BB55" s="277"/>
      <c r="BC55" s="277"/>
      <c r="BD55" s="277"/>
      <c r="BE55" s="277"/>
      <c r="BF55" s="277"/>
      <c r="BG55" s="277"/>
      <c r="BH55" s="277"/>
      <c r="BI55" s="277"/>
      <c r="BJ55" s="277"/>
      <c r="BK55" s="277"/>
      <c r="BL55" s="277"/>
      <c r="BM55" s="277"/>
      <c r="BN55" s="277"/>
      <c r="BO55" s="277"/>
      <c r="BP55" s="277"/>
      <c r="BQ55" s="277"/>
      <c r="BR55" s="277"/>
      <c r="BS55" s="277"/>
      <c r="BT55" s="277"/>
      <c r="BU55" s="277"/>
      <c r="BV55" s="277"/>
      <c r="BW55" s="277"/>
      <c r="BX55" s="277"/>
      <c r="BY55" s="277"/>
      <c r="BZ55" s="277"/>
      <c r="CA55" s="277"/>
      <c r="CB55" s="277"/>
      <c r="CC55" s="277"/>
    </row>
    <row r="56" spans="1:81">
      <c r="A56" s="277"/>
      <c r="B56" s="277"/>
      <c r="C56" s="277"/>
      <c r="D56" s="277"/>
      <c r="E56" s="277"/>
      <c r="F56" s="277"/>
      <c r="G56" s="277"/>
      <c r="H56" s="277"/>
      <c r="J56" s="277"/>
      <c r="K56" s="277"/>
      <c r="L56" s="277"/>
      <c r="M56" s="277"/>
      <c r="N56" s="162"/>
      <c r="O56" s="162"/>
      <c r="P56" s="162"/>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277"/>
      <c r="AY56" s="277"/>
      <c r="AZ56" s="277"/>
      <c r="BA56" s="277"/>
      <c r="BB56" s="277"/>
      <c r="BC56" s="277"/>
      <c r="BD56" s="277"/>
      <c r="BE56" s="277"/>
      <c r="BF56" s="277"/>
      <c r="BG56" s="277"/>
      <c r="BH56" s="277"/>
      <c r="BI56" s="277"/>
      <c r="BJ56" s="277"/>
      <c r="BK56" s="277"/>
      <c r="BL56" s="277"/>
      <c r="BM56" s="277"/>
      <c r="BN56" s="277"/>
      <c r="BO56" s="277"/>
      <c r="BP56" s="277"/>
      <c r="BQ56" s="277"/>
      <c r="BR56" s="277"/>
      <c r="BS56" s="277"/>
      <c r="BT56" s="277"/>
      <c r="BU56" s="277"/>
      <c r="BV56" s="277"/>
      <c r="BW56" s="277"/>
      <c r="BX56" s="277"/>
      <c r="BY56" s="277"/>
      <c r="BZ56" s="277"/>
      <c r="CA56" s="277"/>
      <c r="CB56" s="277"/>
      <c r="CC56" s="277"/>
    </row>
    <row r="57" spans="1:81">
      <c r="A57" s="277"/>
      <c r="B57" s="277"/>
      <c r="C57" s="277"/>
      <c r="D57" s="277"/>
      <c r="E57" s="277"/>
      <c r="F57" s="277"/>
      <c r="G57" s="277"/>
      <c r="H57" s="277"/>
      <c r="J57" s="277"/>
      <c r="K57" s="277"/>
      <c r="L57" s="277"/>
      <c r="M57" s="277"/>
      <c r="N57" s="162"/>
      <c r="O57" s="162"/>
      <c r="P57" s="162"/>
      <c r="Q57" s="277"/>
      <c r="R57" s="277"/>
      <c r="S57" s="277"/>
      <c r="T57" s="277"/>
      <c r="U57" s="277"/>
      <c r="V57" s="277"/>
      <c r="W57" s="277"/>
      <c r="X57" s="277"/>
      <c r="Y57" s="277"/>
      <c r="Z57" s="277"/>
      <c r="AA57" s="277"/>
      <c r="AB57" s="277"/>
      <c r="AC57" s="277"/>
      <c r="AD57" s="277"/>
      <c r="AE57" s="277"/>
      <c r="AF57" s="277"/>
      <c r="AG57" s="277"/>
      <c r="AH57" s="277"/>
      <c r="AI57" s="277"/>
      <c r="AJ57" s="277"/>
      <c r="AK57" s="277"/>
      <c r="AL57" s="277"/>
      <c r="AM57" s="277"/>
      <c r="AN57" s="277"/>
      <c r="AO57" s="277"/>
      <c r="AP57" s="277"/>
      <c r="AQ57" s="277"/>
      <c r="AR57" s="277"/>
      <c r="AS57" s="277"/>
      <c r="AT57" s="277"/>
      <c r="AU57" s="277"/>
      <c r="AV57" s="277"/>
      <c r="AW57" s="277"/>
      <c r="AX57" s="277"/>
      <c r="AY57" s="277"/>
      <c r="AZ57" s="277"/>
      <c r="BA57" s="277"/>
      <c r="BB57" s="277"/>
      <c r="BC57" s="277"/>
      <c r="BD57" s="277"/>
      <c r="BE57" s="277"/>
      <c r="BF57" s="277"/>
      <c r="BG57" s="277"/>
      <c r="BH57" s="277"/>
      <c r="BI57" s="277"/>
      <c r="BJ57" s="277"/>
      <c r="BK57" s="277"/>
      <c r="BL57" s="277"/>
      <c r="BM57" s="277"/>
      <c r="BN57" s="277"/>
      <c r="BO57" s="277"/>
      <c r="BP57" s="277"/>
      <c r="BQ57" s="277"/>
      <c r="BR57" s="277"/>
      <c r="BS57" s="277"/>
      <c r="BT57" s="277"/>
      <c r="BU57" s="277"/>
      <c r="BV57" s="277"/>
      <c r="BW57" s="277"/>
      <c r="BX57" s="277"/>
      <c r="BY57" s="277"/>
      <c r="BZ57" s="277"/>
      <c r="CA57" s="277"/>
      <c r="CB57" s="277"/>
      <c r="CC57" s="277"/>
    </row>
    <row r="58" spans="1:81">
      <c r="A58" s="277"/>
      <c r="B58" s="277"/>
      <c r="C58" s="277"/>
      <c r="D58" s="277"/>
      <c r="E58" s="277"/>
      <c r="F58" s="277"/>
      <c r="G58" s="277"/>
      <c r="H58" s="277"/>
      <c r="J58" s="277"/>
      <c r="K58" s="277"/>
      <c r="L58" s="277"/>
      <c r="M58" s="277"/>
      <c r="N58" s="162"/>
      <c r="O58" s="162"/>
      <c r="P58" s="162"/>
      <c r="Q58" s="277"/>
      <c r="R58" s="277"/>
      <c r="S58" s="277"/>
      <c r="T58" s="277"/>
      <c r="U58" s="277"/>
      <c r="V58" s="277"/>
      <c r="W58" s="277"/>
      <c r="X58" s="277"/>
      <c r="Y58" s="277"/>
      <c r="Z58" s="277"/>
      <c r="AA58" s="277"/>
      <c r="AB58" s="277"/>
      <c r="AC58" s="277"/>
      <c r="AD58" s="277"/>
      <c r="AE58" s="277"/>
      <c r="AF58" s="277"/>
      <c r="AG58" s="277"/>
      <c r="AH58" s="277"/>
      <c r="AI58" s="277"/>
      <c r="AJ58" s="277"/>
      <c r="AK58" s="277"/>
      <c r="AL58" s="277"/>
      <c r="AM58" s="277"/>
      <c r="AN58" s="277"/>
      <c r="AO58" s="277"/>
      <c r="AP58" s="277"/>
      <c r="AQ58" s="277"/>
      <c r="AR58" s="277"/>
      <c r="AS58" s="277"/>
      <c r="AT58" s="277"/>
      <c r="AU58" s="277"/>
      <c r="AV58" s="277"/>
      <c r="AW58" s="277"/>
      <c r="AX58" s="277"/>
      <c r="AY58" s="277"/>
      <c r="AZ58" s="277"/>
      <c r="BA58" s="277"/>
      <c r="BB58" s="277"/>
      <c r="BC58" s="277"/>
      <c r="BD58" s="277"/>
      <c r="BE58" s="277"/>
      <c r="BF58" s="277"/>
      <c r="BG58" s="277"/>
      <c r="BH58" s="277"/>
      <c r="BI58" s="277"/>
      <c r="BJ58" s="277"/>
      <c r="BK58" s="277"/>
      <c r="BL58" s="277"/>
      <c r="BM58" s="277"/>
      <c r="BN58" s="277"/>
      <c r="BO58" s="277"/>
      <c r="BP58" s="277"/>
      <c r="BQ58" s="277"/>
      <c r="BR58" s="277"/>
      <c r="BS58" s="277"/>
      <c r="BT58" s="277"/>
      <c r="BU58" s="277"/>
      <c r="BV58" s="277"/>
      <c r="BW58" s="277"/>
      <c r="BX58" s="277"/>
      <c r="BY58" s="277"/>
      <c r="BZ58" s="277"/>
      <c r="CA58" s="277"/>
      <c r="CB58" s="277"/>
      <c r="CC58" s="277"/>
    </row>
    <row r="59" spans="1:81">
      <c r="A59" s="277"/>
      <c r="B59" s="277"/>
      <c r="C59" s="277"/>
      <c r="D59" s="277"/>
      <c r="E59" s="277"/>
      <c r="F59" s="277"/>
      <c r="G59" s="277"/>
      <c r="H59" s="277"/>
      <c r="J59" s="277"/>
      <c r="K59" s="277"/>
      <c r="L59" s="277"/>
      <c r="M59" s="277"/>
      <c r="N59" s="162"/>
      <c r="O59" s="162"/>
      <c r="P59" s="162"/>
      <c r="Q59" s="277"/>
      <c r="R59" s="277"/>
      <c r="S59" s="277"/>
      <c r="T59" s="277"/>
      <c r="U59" s="277"/>
      <c r="V59" s="277"/>
      <c r="W59" s="277"/>
      <c r="X59" s="277"/>
      <c r="Y59" s="277"/>
      <c r="Z59" s="277"/>
      <c r="AA59" s="277"/>
      <c r="AB59" s="277"/>
      <c r="AC59" s="277"/>
      <c r="AD59" s="277"/>
      <c r="AE59" s="277"/>
      <c r="AF59" s="277"/>
      <c r="AG59" s="277"/>
      <c r="AH59" s="277"/>
      <c r="AI59" s="277"/>
      <c r="AJ59" s="277"/>
      <c r="AK59" s="277"/>
      <c r="AL59" s="277"/>
      <c r="AM59" s="277"/>
      <c r="AN59" s="277"/>
      <c r="AO59" s="277"/>
      <c r="AP59" s="277"/>
      <c r="AQ59" s="277"/>
      <c r="AR59" s="277"/>
      <c r="AS59" s="277"/>
      <c r="AT59" s="277"/>
      <c r="AU59" s="277"/>
      <c r="AV59" s="277"/>
      <c r="AW59" s="277"/>
      <c r="AX59" s="277"/>
      <c r="AY59" s="277"/>
      <c r="AZ59" s="277"/>
      <c r="BA59" s="277"/>
      <c r="BB59" s="277"/>
      <c r="BC59" s="277"/>
      <c r="BD59" s="277"/>
      <c r="BE59" s="277"/>
      <c r="BF59" s="277"/>
      <c r="BG59" s="277"/>
      <c r="BH59" s="277"/>
      <c r="BI59" s="277"/>
      <c r="BJ59" s="277"/>
      <c r="BK59" s="277"/>
      <c r="BL59" s="277"/>
      <c r="BM59" s="277"/>
      <c r="BN59" s="277"/>
      <c r="BO59" s="277"/>
      <c r="BP59" s="277"/>
      <c r="BQ59" s="277"/>
      <c r="BR59" s="277"/>
      <c r="BS59" s="277"/>
      <c r="BT59" s="277"/>
      <c r="BU59" s="277"/>
      <c r="BV59" s="277"/>
      <c r="BW59" s="277"/>
      <c r="BX59" s="277"/>
      <c r="BY59" s="277"/>
      <c r="BZ59" s="277"/>
      <c r="CA59" s="277"/>
      <c r="CB59" s="277"/>
      <c r="CC59" s="277"/>
    </row>
    <row r="60" spans="1:81">
      <c r="A60" s="277"/>
      <c r="B60" s="277"/>
      <c r="C60" s="277"/>
      <c r="D60" s="277"/>
      <c r="E60" s="277"/>
      <c r="F60" s="277"/>
      <c r="G60" s="277"/>
      <c r="H60" s="277"/>
      <c r="J60" s="277"/>
      <c r="K60" s="277"/>
      <c r="L60" s="277"/>
      <c r="M60" s="277"/>
      <c r="N60" s="162"/>
      <c r="O60" s="162"/>
      <c r="P60" s="162"/>
      <c r="Q60" s="277"/>
      <c r="R60" s="277"/>
      <c r="S60" s="277"/>
      <c r="T60" s="277"/>
      <c r="U60" s="277"/>
      <c r="V60" s="277"/>
      <c r="W60" s="277"/>
      <c r="X60" s="277"/>
      <c r="Y60" s="277"/>
      <c r="Z60" s="277"/>
      <c r="AA60" s="277"/>
      <c r="AB60" s="277"/>
      <c r="AC60" s="277"/>
      <c r="AD60" s="277"/>
      <c r="AE60" s="277"/>
      <c r="AF60" s="277"/>
      <c r="AG60" s="277"/>
      <c r="AH60" s="277"/>
      <c r="AI60" s="277"/>
      <c r="AJ60" s="277"/>
      <c r="AK60" s="277"/>
      <c r="AL60" s="277"/>
      <c r="AM60" s="277"/>
      <c r="AN60" s="277"/>
      <c r="AO60" s="277"/>
      <c r="AP60" s="277"/>
      <c r="AQ60" s="277"/>
      <c r="AR60" s="277"/>
      <c r="AS60" s="277"/>
      <c r="AT60" s="277"/>
      <c r="AU60" s="277"/>
      <c r="AV60" s="277"/>
      <c r="AW60" s="277"/>
      <c r="AX60" s="277"/>
      <c r="AY60" s="277"/>
      <c r="AZ60" s="277"/>
      <c r="BA60" s="277"/>
      <c r="BB60" s="277"/>
      <c r="BC60" s="277"/>
      <c r="BD60" s="277"/>
      <c r="BE60" s="277"/>
      <c r="BF60" s="277"/>
      <c r="BG60" s="277"/>
      <c r="BH60" s="277"/>
      <c r="BI60" s="277"/>
      <c r="BJ60" s="277"/>
      <c r="BK60" s="277"/>
      <c r="BL60" s="277"/>
      <c r="BM60" s="277"/>
      <c r="BN60" s="277"/>
      <c r="BO60" s="277"/>
      <c r="BP60" s="277"/>
      <c r="BQ60" s="277"/>
      <c r="BR60" s="277"/>
      <c r="BS60" s="277"/>
      <c r="BT60" s="277"/>
      <c r="BU60" s="277"/>
      <c r="BV60" s="277"/>
      <c r="BW60" s="277"/>
      <c r="BX60" s="277"/>
      <c r="BY60" s="277"/>
      <c r="BZ60" s="277"/>
      <c r="CA60" s="277"/>
      <c r="CB60" s="277"/>
      <c r="CC60" s="277"/>
    </row>
    <row r="61" spans="1:81">
      <c r="A61" s="277"/>
      <c r="B61" s="277"/>
      <c r="C61" s="277"/>
      <c r="D61" s="277"/>
      <c r="E61" s="277"/>
      <c r="F61" s="277"/>
      <c r="G61" s="277"/>
      <c r="H61" s="277"/>
      <c r="J61" s="277"/>
      <c r="K61" s="277"/>
      <c r="L61" s="277"/>
      <c r="M61" s="277"/>
      <c r="N61" s="162"/>
      <c r="O61" s="162"/>
      <c r="P61" s="162"/>
      <c r="Q61" s="277"/>
      <c r="R61" s="277"/>
      <c r="S61" s="277"/>
      <c r="T61" s="277"/>
      <c r="U61" s="277"/>
      <c r="V61" s="277"/>
      <c r="W61" s="277"/>
      <c r="X61" s="277"/>
      <c r="Y61" s="277"/>
      <c r="Z61" s="277"/>
      <c r="AA61" s="277"/>
      <c r="AB61" s="277"/>
      <c r="AC61" s="277"/>
      <c r="AD61" s="277"/>
      <c r="AE61" s="277"/>
      <c r="AF61" s="277"/>
      <c r="AG61" s="277"/>
      <c r="AH61" s="277"/>
      <c r="AI61" s="277"/>
      <c r="AJ61" s="277"/>
      <c r="AK61" s="277"/>
      <c r="AL61" s="277"/>
      <c r="AM61" s="277"/>
      <c r="AN61" s="277"/>
      <c r="AO61" s="277"/>
      <c r="AP61" s="277"/>
      <c r="AQ61" s="277"/>
      <c r="AR61" s="277"/>
      <c r="AS61" s="277"/>
      <c r="AT61" s="277"/>
      <c r="AU61" s="277"/>
      <c r="AV61" s="277"/>
      <c r="AW61" s="277"/>
      <c r="AX61" s="277"/>
      <c r="AY61" s="277"/>
      <c r="AZ61" s="277"/>
      <c r="BA61" s="277"/>
      <c r="BB61" s="277"/>
      <c r="BC61" s="277"/>
      <c r="BD61" s="277"/>
      <c r="BE61" s="277"/>
      <c r="BF61" s="277"/>
      <c r="BG61" s="277"/>
      <c r="BH61" s="277"/>
      <c r="BI61" s="277"/>
      <c r="BJ61" s="277"/>
      <c r="BK61" s="277"/>
      <c r="BL61" s="277"/>
      <c r="BM61" s="277"/>
      <c r="BN61" s="277"/>
      <c r="BO61" s="277"/>
      <c r="BP61" s="277"/>
      <c r="BQ61" s="277"/>
      <c r="BR61" s="277"/>
      <c r="BS61" s="277"/>
      <c r="BT61" s="277"/>
      <c r="BU61" s="277"/>
      <c r="BV61" s="277"/>
      <c r="BW61" s="277"/>
      <c r="BX61" s="277"/>
      <c r="BY61" s="277"/>
      <c r="BZ61" s="277"/>
      <c r="CA61" s="277"/>
      <c r="CB61" s="277"/>
      <c r="CC61" s="277"/>
    </row>
    <row r="62" spans="1:81">
      <c r="A62" s="277"/>
      <c r="B62" s="277"/>
      <c r="C62" s="277"/>
      <c r="D62" s="277"/>
      <c r="E62" s="277"/>
      <c r="F62" s="277"/>
      <c r="G62" s="277"/>
      <c r="H62" s="277"/>
      <c r="J62" s="277"/>
      <c r="K62" s="277"/>
      <c r="L62" s="277"/>
      <c r="M62" s="277"/>
      <c r="N62" s="162"/>
      <c r="O62" s="162"/>
      <c r="P62" s="162"/>
      <c r="Q62" s="277"/>
      <c r="R62" s="277"/>
      <c r="S62" s="277"/>
      <c r="T62" s="277"/>
      <c r="U62" s="277"/>
      <c r="V62" s="277"/>
      <c r="W62" s="277"/>
      <c r="X62" s="277"/>
      <c r="Y62" s="277"/>
      <c r="Z62" s="277"/>
      <c r="AA62" s="277"/>
      <c r="AB62" s="277"/>
      <c r="AC62" s="277"/>
      <c r="AD62" s="277"/>
      <c r="AE62" s="277"/>
      <c r="AF62" s="277"/>
      <c r="AG62" s="277"/>
      <c r="AH62" s="277"/>
      <c r="AI62" s="277"/>
      <c r="AJ62" s="277"/>
      <c r="AK62" s="277"/>
      <c r="AL62" s="277"/>
      <c r="AM62" s="277"/>
      <c r="AN62" s="277"/>
      <c r="AO62" s="277"/>
      <c r="AP62" s="277"/>
      <c r="AQ62" s="277"/>
      <c r="AR62" s="277"/>
      <c r="AS62" s="277"/>
      <c r="AT62" s="277"/>
      <c r="AU62" s="277"/>
      <c r="AV62" s="277"/>
      <c r="AW62" s="277"/>
      <c r="AX62" s="277"/>
      <c r="AY62" s="277"/>
      <c r="AZ62" s="277"/>
      <c r="BA62" s="277"/>
      <c r="BB62" s="277"/>
      <c r="BC62" s="277"/>
      <c r="BD62" s="277"/>
      <c r="BE62" s="277"/>
      <c r="BF62" s="277"/>
      <c r="BG62" s="277"/>
      <c r="BH62" s="277"/>
      <c r="BI62" s="277"/>
      <c r="BJ62" s="277"/>
      <c r="BK62" s="277"/>
      <c r="BL62" s="277"/>
      <c r="BM62" s="277"/>
      <c r="BN62" s="277"/>
      <c r="BO62" s="277"/>
      <c r="BP62" s="277"/>
      <c r="BQ62" s="277"/>
      <c r="BR62" s="277"/>
      <c r="BS62" s="277"/>
      <c r="BT62" s="277"/>
      <c r="BU62" s="277"/>
      <c r="BV62" s="277"/>
      <c r="BW62" s="277"/>
      <c r="BX62" s="277"/>
      <c r="BY62" s="277"/>
      <c r="BZ62" s="277"/>
      <c r="CA62" s="277"/>
      <c r="CB62" s="277"/>
      <c r="CC62" s="277"/>
    </row>
    <row r="63" spans="1:81">
      <c r="A63" s="277"/>
      <c r="B63" s="277"/>
      <c r="C63" s="277"/>
      <c r="D63" s="277"/>
      <c r="E63" s="277"/>
      <c r="F63" s="277"/>
      <c r="G63" s="277"/>
      <c r="H63" s="277"/>
      <c r="J63" s="277"/>
      <c r="K63" s="277"/>
      <c r="L63" s="277"/>
      <c r="M63" s="277"/>
      <c r="N63" s="162"/>
      <c r="O63" s="162"/>
      <c r="P63" s="162"/>
      <c r="Q63" s="277"/>
      <c r="R63" s="277"/>
      <c r="S63" s="277"/>
      <c r="T63" s="277"/>
      <c r="U63" s="277"/>
      <c r="V63" s="277"/>
      <c r="W63" s="277"/>
      <c r="X63" s="277"/>
      <c r="Y63" s="277"/>
      <c r="Z63" s="277"/>
      <c r="AA63" s="277"/>
      <c r="AB63" s="277"/>
      <c r="AC63" s="277"/>
      <c r="AD63" s="277"/>
      <c r="AE63" s="277"/>
      <c r="AF63" s="277"/>
      <c r="AG63" s="277"/>
      <c r="AH63" s="277"/>
      <c r="AI63" s="277"/>
      <c r="AJ63" s="277"/>
      <c r="AK63" s="277"/>
      <c r="AL63" s="277"/>
      <c r="AM63" s="277"/>
      <c r="AN63" s="277"/>
      <c r="AO63" s="277"/>
      <c r="AP63" s="277"/>
      <c r="AQ63" s="277"/>
      <c r="AR63" s="277"/>
      <c r="AS63" s="277"/>
      <c r="AT63" s="277"/>
      <c r="AU63" s="277"/>
      <c r="AV63" s="277"/>
      <c r="AW63" s="277"/>
      <c r="AX63" s="277"/>
      <c r="AY63" s="277"/>
      <c r="AZ63" s="277"/>
      <c r="BA63" s="277"/>
      <c r="BB63" s="277"/>
      <c r="BC63" s="277"/>
      <c r="BD63" s="277"/>
      <c r="BE63" s="277"/>
      <c r="BF63" s="277"/>
      <c r="BG63" s="277"/>
      <c r="BH63" s="277"/>
      <c r="BI63" s="277"/>
      <c r="BJ63" s="277"/>
      <c r="BK63" s="277"/>
      <c r="BL63" s="277"/>
      <c r="BM63" s="277"/>
      <c r="BN63" s="277"/>
      <c r="BO63" s="277"/>
      <c r="BP63" s="277"/>
      <c r="BQ63" s="277"/>
      <c r="BR63" s="277"/>
      <c r="BS63" s="277"/>
      <c r="BT63" s="277"/>
      <c r="BU63" s="277"/>
      <c r="BV63" s="277"/>
      <c r="BW63" s="277"/>
      <c r="BX63" s="277"/>
      <c r="BY63" s="277"/>
      <c r="BZ63" s="277"/>
      <c r="CA63" s="277"/>
      <c r="CB63" s="277"/>
      <c r="CC63" s="277"/>
    </row>
    <row r="64" spans="1:81">
      <c r="A64" s="277"/>
      <c r="B64" s="277"/>
      <c r="C64" s="277"/>
      <c r="D64" s="277"/>
      <c r="E64" s="277"/>
      <c r="F64" s="277"/>
      <c r="G64" s="277"/>
      <c r="H64" s="277"/>
      <c r="J64" s="277"/>
      <c r="K64" s="277"/>
      <c r="L64" s="277"/>
      <c r="M64" s="277"/>
      <c r="N64" s="162"/>
      <c r="O64" s="162"/>
      <c r="P64" s="162"/>
      <c r="Q64" s="277"/>
      <c r="R64" s="277"/>
      <c r="S64" s="277"/>
      <c r="T64" s="277"/>
      <c r="U64" s="277"/>
      <c r="V64" s="277"/>
      <c r="W64" s="277"/>
      <c r="X64" s="277"/>
      <c r="Y64" s="277"/>
      <c r="Z64" s="277"/>
      <c r="AA64" s="277"/>
      <c r="AB64" s="277"/>
      <c r="AC64" s="277"/>
      <c r="AD64" s="277"/>
      <c r="AE64" s="277"/>
      <c r="AF64" s="277"/>
      <c r="AG64" s="277"/>
      <c r="AH64" s="277"/>
      <c r="AI64" s="277"/>
      <c r="AJ64" s="277"/>
      <c r="AK64" s="277"/>
      <c r="AL64" s="277"/>
      <c r="AM64" s="277"/>
      <c r="AN64" s="277"/>
      <c r="AO64" s="277"/>
      <c r="AP64" s="277"/>
      <c r="AQ64" s="277"/>
      <c r="AR64" s="277"/>
      <c r="AS64" s="277"/>
      <c r="AT64" s="277"/>
      <c r="AU64" s="277"/>
      <c r="AV64" s="277"/>
      <c r="AW64" s="277"/>
      <c r="AX64" s="277"/>
      <c r="AY64" s="277"/>
      <c r="AZ64" s="277"/>
      <c r="BA64" s="277"/>
      <c r="BB64" s="277"/>
      <c r="BC64" s="277"/>
      <c r="BD64" s="277"/>
      <c r="BE64" s="277"/>
      <c r="BF64" s="277"/>
      <c r="BG64" s="277"/>
      <c r="BH64" s="277"/>
      <c r="BI64" s="277"/>
      <c r="BJ64" s="277"/>
      <c r="BK64" s="277"/>
      <c r="BL64" s="277"/>
      <c r="BM64" s="277"/>
      <c r="BN64" s="277"/>
      <c r="BO64" s="277"/>
      <c r="BP64" s="277"/>
      <c r="BQ64" s="277"/>
      <c r="BR64" s="277"/>
      <c r="BS64" s="277"/>
      <c r="BT64" s="277"/>
      <c r="BU64" s="277"/>
      <c r="BV64" s="277"/>
      <c r="BW64" s="277"/>
      <c r="BX64" s="277"/>
      <c r="BY64" s="277"/>
      <c r="BZ64" s="277"/>
      <c r="CA64" s="277"/>
      <c r="CB64" s="277"/>
      <c r="CC64" s="277"/>
    </row>
    <row r="65" spans="1:81">
      <c r="A65" s="277"/>
      <c r="B65" s="277"/>
      <c r="C65" s="277"/>
      <c r="D65" s="277"/>
      <c r="E65" s="277"/>
      <c r="F65" s="277"/>
      <c r="G65" s="277"/>
      <c r="H65" s="277"/>
      <c r="J65" s="277"/>
      <c r="K65" s="277"/>
      <c r="L65" s="277"/>
      <c r="M65" s="277"/>
      <c r="N65" s="162"/>
      <c r="O65" s="162"/>
      <c r="P65" s="162"/>
      <c r="Q65" s="277"/>
      <c r="R65" s="277"/>
      <c r="S65" s="277"/>
      <c r="T65" s="277"/>
      <c r="U65" s="277"/>
      <c r="V65" s="277"/>
      <c r="W65" s="277"/>
      <c r="X65" s="277"/>
      <c r="Y65" s="277"/>
      <c r="Z65" s="277"/>
      <c r="AA65" s="277"/>
      <c r="AB65" s="277"/>
      <c r="AC65" s="277"/>
      <c r="AD65" s="277"/>
      <c r="AE65" s="277"/>
      <c r="AF65" s="277"/>
      <c r="AG65" s="277"/>
      <c r="AH65" s="277"/>
      <c r="AI65" s="277"/>
      <c r="AJ65" s="277"/>
      <c r="AK65" s="277"/>
      <c r="AL65" s="277"/>
      <c r="AM65" s="277"/>
      <c r="AN65" s="277"/>
      <c r="AO65" s="277"/>
      <c r="AP65" s="277"/>
      <c r="AQ65" s="277"/>
      <c r="AR65" s="277"/>
      <c r="AS65" s="277"/>
      <c r="AT65" s="277"/>
      <c r="AU65" s="277"/>
      <c r="AV65" s="277"/>
      <c r="AW65" s="277"/>
      <c r="AX65" s="277"/>
      <c r="AY65" s="277"/>
      <c r="AZ65" s="277"/>
      <c r="BA65" s="277"/>
      <c r="BB65" s="277"/>
      <c r="BC65" s="277"/>
      <c r="BD65" s="277"/>
      <c r="BE65" s="277"/>
      <c r="BF65" s="277"/>
      <c r="BG65" s="277"/>
      <c r="BH65" s="277"/>
      <c r="BI65" s="277"/>
      <c r="BJ65" s="277"/>
      <c r="BK65" s="277"/>
      <c r="BL65" s="277"/>
      <c r="BM65" s="277"/>
      <c r="BN65" s="277"/>
      <c r="BO65" s="277"/>
      <c r="BP65" s="277"/>
      <c r="BQ65" s="277"/>
      <c r="BR65" s="277"/>
      <c r="BS65" s="277"/>
      <c r="BT65" s="277"/>
      <c r="BU65" s="277"/>
      <c r="BV65" s="277"/>
      <c r="BW65" s="277"/>
      <c r="BX65" s="277"/>
      <c r="BY65" s="277"/>
      <c r="BZ65" s="277"/>
      <c r="CA65" s="277"/>
      <c r="CB65" s="277"/>
      <c r="CC65" s="277"/>
    </row>
    <row r="66" spans="1:81">
      <c r="A66" s="277"/>
      <c r="B66" s="277"/>
      <c r="C66" s="277"/>
      <c r="D66" s="277"/>
      <c r="E66" s="277"/>
      <c r="F66" s="277"/>
      <c r="G66" s="277"/>
      <c r="H66" s="277"/>
      <c r="J66" s="277"/>
      <c r="K66" s="277"/>
      <c r="L66" s="277"/>
      <c r="M66" s="277"/>
      <c r="N66" s="162"/>
      <c r="O66" s="162"/>
      <c r="P66" s="162"/>
      <c r="Q66" s="277"/>
      <c r="R66" s="277"/>
      <c r="S66" s="277"/>
      <c r="T66" s="277"/>
      <c r="U66" s="277"/>
      <c r="V66" s="277"/>
      <c r="W66" s="277"/>
      <c r="X66" s="277"/>
      <c r="Y66" s="277"/>
      <c r="Z66" s="277"/>
      <c r="AA66" s="277"/>
      <c r="AB66" s="277"/>
      <c r="AC66" s="277"/>
      <c r="AD66" s="277"/>
      <c r="AE66" s="277"/>
      <c r="AF66" s="277"/>
      <c r="AG66" s="277"/>
      <c r="AH66" s="277"/>
      <c r="AI66" s="277"/>
      <c r="AJ66" s="277"/>
      <c r="AK66" s="277"/>
      <c r="AL66" s="277"/>
      <c r="AM66" s="277"/>
      <c r="AN66" s="277"/>
      <c r="AO66" s="277"/>
      <c r="AP66" s="277"/>
      <c r="AQ66" s="277"/>
      <c r="AR66" s="277"/>
      <c r="AS66" s="277"/>
      <c r="AT66" s="277"/>
      <c r="AU66" s="277"/>
      <c r="AV66" s="277"/>
      <c r="AW66" s="277"/>
      <c r="AX66" s="277"/>
      <c r="AY66" s="277"/>
      <c r="AZ66" s="277"/>
      <c r="BA66" s="277"/>
      <c r="BB66" s="277"/>
      <c r="BC66" s="277"/>
      <c r="BD66" s="277"/>
      <c r="BE66" s="277"/>
      <c r="BF66" s="277"/>
      <c r="BG66" s="277"/>
      <c r="BH66" s="277"/>
      <c r="BI66" s="277"/>
      <c r="BJ66" s="277"/>
      <c r="BK66" s="277"/>
      <c r="BL66" s="277"/>
      <c r="BM66" s="277"/>
      <c r="BN66" s="277"/>
      <c r="BO66" s="277"/>
      <c r="BP66" s="277"/>
      <c r="BQ66" s="277"/>
      <c r="BR66" s="277"/>
      <c r="BS66" s="277"/>
      <c r="BT66" s="277"/>
      <c r="BU66" s="277"/>
      <c r="BV66" s="277"/>
      <c r="BW66" s="277"/>
      <c r="BX66" s="277"/>
      <c r="BY66" s="277"/>
      <c r="BZ66" s="277"/>
      <c r="CA66" s="277"/>
      <c r="CB66" s="277"/>
      <c r="CC66" s="277"/>
    </row>
    <row r="67" spans="1:81">
      <c r="A67" s="277"/>
      <c r="B67" s="277"/>
      <c r="C67" s="277"/>
      <c r="D67" s="277"/>
      <c r="E67" s="277"/>
      <c r="F67" s="277"/>
      <c r="G67" s="277"/>
      <c r="H67" s="277"/>
      <c r="J67" s="277"/>
      <c r="K67" s="277"/>
      <c r="L67" s="277"/>
      <c r="M67" s="277"/>
      <c r="N67" s="162"/>
      <c r="O67" s="162"/>
      <c r="P67" s="162"/>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7"/>
      <c r="AN67" s="277"/>
      <c r="AO67" s="277"/>
      <c r="AP67" s="277"/>
      <c r="AQ67" s="277"/>
      <c r="AR67" s="277"/>
      <c r="AS67" s="277"/>
      <c r="AT67" s="277"/>
      <c r="AU67" s="277"/>
      <c r="AV67" s="277"/>
      <c r="AW67" s="277"/>
      <c r="AX67" s="277"/>
      <c r="AY67" s="277"/>
      <c r="AZ67" s="277"/>
      <c r="BA67" s="277"/>
      <c r="BB67" s="277"/>
      <c r="BC67" s="277"/>
      <c r="BD67" s="277"/>
      <c r="BE67" s="277"/>
      <c r="BF67" s="277"/>
      <c r="BG67" s="277"/>
      <c r="BH67" s="277"/>
      <c r="BI67" s="277"/>
      <c r="BJ67" s="277"/>
      <c r="BK67" s="277"/>
      <c r="BL67" s="277"/>
      <c r="BM67" s="277"/>
      <c r="BN67" s="277"/>
      <c r="BO67" s="277"/>
      <c r="BP67" s="277"/>
      <c r="BQ67" s="277"/>
      <c r="BR67" s="277"/>
      <c r="BS67" s="277"/>
      <c r="BT67" s="277"/>
      <c r="BU67" s="277"/>
      <c r="BV67" s="277"/>
      <c r="BW67" s="277"/>
      <c r="BX67" s="277"/>
      <c r="BY67" s="277"/>
      <c r="BZ67" s="277"/>
      <c r="CA67" s="277"/>
      <c r="CB67" s="277"/>
      <c r="CC67" s="277"/>
    </row>
    <row r="68" spans="1:81">
      <c r="A68" s="277"/>
      <c r="B68" s="277"/>
      <c r="C68" s="277"/>
      <c r="D68" s="277"/>
      <c r="E68" s="277"/>
      <c r="F68" s="277"/>
      <c r="G68" s="277"/>
      <c r="H68" s="277"/>
      <c r="J68" s="277"/>
      <c r="K68" s="277"/>
      <c r="L68" s="277"/>
      <c r="M68" s="277"/>
      <c r="N68" s="162"/>
      <c r="O68" s="162"/>
      <c r="P68" s="162"/>
      <c r="Q68" s="277"/>
      <c r="R68" s="277"/>
      <c r="S68" s="277"/>
      <c r="T68" s="277"/>
      <c r="U68" s="277"/>
      <c r="V68" s="277"/>
      <c r="W68" s="277"/>
      <c r="X68" s="277"/>
      <c r="Y68" s="277"/>
      <c r="Z68" s="277"/>
      <c r="AA68" s="277"/>
      <c r="AB68" s="277"/>
      <c r="AC68" s="277"/>
      <c r="AD68" s="277"/>
      <c r="AE68" s="277"/>
      <c r="AF68" s="277"/>
      <c r="AG68" s="277"/>
      <c r="AH68" s="277"/>
      <c r="AI68" s="277"/>
      <c r="AJ68" s="277"/>
      <c r="AK68" s="277"/>
      <c r="AL68" s="277"/>
      <c r="AM68" s="277"/>
      <c r="AN68" s="277"/>
      <c r="AO68" s="277"/>
      <c r="AP68" s="277"/>
      <c r="AQ68" s="277"/>
      <c r="AR68" s="277"/>
      <c r="AS68" s="277"/>
      <c r="AT68" s="277"/>
      <c r="AU68" s="277"/>
      <c r="AV68" s="277"/>
      <c r="AW68" s="277"/>
      <c r="AX68" s="277"/>
      <c r="AY68" s="277"/>
      <c r="AZ68" s="277"/>
      <c r="BA68" s="277"/>
      <c r="BB68" s="277"/>
      <c r="BC68" s="277"/>
      <c r="BD68" s="277"/>
      <c r="BE68" s="277"/>
      <c r="BF68" s="277"/>
      <c r="BG68" s="277"/>
      <c r="BH68" s="277"/>
      <c r="BI68" s="277"/>
      <c r="BJ68" s="277"/>
      <c r="BK68" s="277"/>
      <c r="BL68" s="277"/>
      <c r="BM68" s="277"/>
      <c r="BN68" s="277"/>
      <c r="BO68" s="277"/>
      <c r="BP68" s="277"/>
      <c r="BQ68" s="277"/>
      <c r="BR68" s="277"/>
      <c r="BS68" s="277"/>
      <c r="BT68" s="277"/>
      <c r="BU68" s="277"/>
      <c r="BV68" s="277"/>
      <c r="BW68" s="277"/>
      <c r="BX68" s="277"/>
      <c r="BY68" s="277"/>
      <c r="BZ68" s="277"/>
      <c r="CA68" s="277"/>
      <c r="CB68" s="277"/>
      <c r="CC68" s="277"/>
    </row>
    <row r="69" spans="1:81">
      <c r="A69" s="277"/>
      <c r="B69" s="277"/>
      <c r="C69" s="277"/>
      <c r="D69" s="277"/>
      <c r="E69" s="277"/>
      <c r="F69" s="277"/>
      <c r="G69" s="277"/>
      <c r="H69" s="277"/>
      <c r="J69" s="277"/>
      <c r="K69" s="277"/>
      <c r="L69" s="277"/>
      <c r="M69" s="277"/>
      <c r="N69" s="162"/>
      <c r="O69" s="162"/>
      <c r="P69" s="162"/>
      <c r="Q69" s="277"/>
      <c r="R69" s="277"/>
      <c r="S69" s="277"/>
      <c r="T69" s="277"/>
      <c r="U69" s="277"/>
      <c r="V69" s="277"/>
      <c r="W69" s="277"/>
      <c r="X69" s="277"/>
      <c r="Y69" s="277"/>
      <c r="Z69" s="277"/>
      <c r="AA69" s="277"/>
      <c r="AB69" s="277"/>
      <c r="AC69" s="277"/>
      <c r="AD69" s="277"/>
      <c r="AE69" s="277"/>
      <c r="AF69" s="277"/>
      <c r="AG69" s="277"/>
      <c r="AH69" s="277"/>
      <c r="AI69" s="277"/>
      <c r="AJ69" s="277"/>
      <c r="AK69" s="277"/>
      <c r="AL69" s="277"/>
      <c r="AM69" s="277"/>
      <c r="AN69" s="277"/>
      <c r="AO69" s="277"/>
      <c r="AP69" s="277"/>
      <c r="AQ69" s="277"/>
      <c r="AR69" s="277"/>
      <c r="AS69" s="277"/>
      <c r="AT69" s="277"/>
      <c r="AU69" s="277"/>
      <c r="AV69" s="277"/>
      <c r="AW69" s="277"/>
      <c r="AX69" s="277"/>
      <c r="AY69" s="277"/>
      <c r="AZ69" s="277"/>
      <c r="BA69" s="277"/>
      <c r="BB69" s="277"/>
      <c r="BC69" s="277"/>
      <c r="BD69" s="277"/>
      <c r="BE69" s="277"/>
      <c r="BF69" s="277"/>
      <c r="BG69" s="277"/>
      <c r="BH69" s="277"/>
      <c r="BI69" s="277"/>
      <c r="BJ69" s="277"/>
      <c r="BK69" s="277"/>
      <c r="BL69" s="277"/>
      <c r="BM69" s="277"/>
      <c r="BN69" s="277"/>
      <c r="BO69" s="277"/>
      <c r="BP69" s="277"/>
      <c r="BQ69" s="277"/>
      <c r="BR69" s="277"/>
      <c r="BS69" s="277"/>
      <c r="BT69" s="277"/>
      <c r="BU69" s="277"/>
      <c r="BV69" s="277"/>
      <c r="BW69" s="277"/>
      <c r="BX69" s="277"/>
      <c r="BY69" s="277"/>
      <c r="BZ69" s="277"/>
      <c r="CA69" s="277"/>
      <c r="CB69" s="277"/>
      <c r="CC69" s="277"/>
    </row>
    <row r="70" spans="1:81">
      <c r="A70" s="277"/>
      <c r="B70" s="277"/>
      <c r="C70" s="277"/>
      <c r="D70" s="277"/>
      <c r="E70" s="277"/>
      <c r="F70" s="277"/>
      <c r="G70" s="277"/>
      <c r="H70" s="277"/>
      <c r="J70" s="277"/>
      <c r="K70" s="277"/>
      <c r="L70" s="277"/>
      <c r="M70" s="277"/>
      <c r="N70" s="162"/>
      <c r="O70" s="162"/>
      <c r="P70" s="162"/>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277"/>
      <c r="AZ70" s="277"/>
      <c r="BA70" s="277"/>
      <c r="BB70" s="277"/>
      <c r="BC70" s="277"/>
      <c r="BD70" s="277"/>
      <c r="BE70" s="277"/>
      <c r="BF70" s="277"/>
      <c r="BG70" s="277"/>
      <c r="BH70" s="277"/>
      <c r="BI70" s="277"/>
      <c r="BJ70" s="277"/>
      <c r="BK70" s="277"/>
      <c r="BL70" s="277"/>
      <c r="BM70" s="277"/>
      <c r="BN70" s="277"/>
      <c r="BO70" s="277"/>
      <c r="BP70" s="277"/>
      <c r="BQ70" s="277"/>
      <c r="BR70" s="277"/>
      <c r="BS70" s="277"/>
      <c r="BT70" s="277"/>
      <c r="BU70" s="277"/>
      <c r="BV70" s="277"/>
      <c r="BW70" s="277"/>
      <c r="BX70" s="277"/>
      <c r="BY70" s="277"/>
      <c r="BZ70" s="277"/>
      <c r="CA70" s="277"/>
      <c r="CB70" s="277"/>
      <c r="CC70" s="277"/>
    </row>
    <row r="71" spans="1:81">
      <c r="A71" s="277"/>
      <c r="B71" s="277"/>
      <c r="C71" s="277"/>
      <c r="D71" s="277"/>
      <c r="E71" s="277"/>
      <c r="F71" s="277"/>
      <c r="G71" s="277"/>
      <c r="H71" s="277"/>
      <c r="J71" s="277"/>
      <c r="K71" s="277"/>
      <c r="L71" s="277"/>
      <c r="M71" s="277"/>
      <c r="N71" s="162"/>
      <c r="O71" s="162"/>
      <c r="P71" s="162"/>
      <c r="Q71" s="277"/>
      <c r="R71" s="277"/>
      <c r="S71" s="277"/>
      <c r="T71" s="277"/>
      <c r="U71" s="277"/>
      <c r="V71" s="277"/>
      <c r="W71" s="277"/>
      <c r="X71" s="277"/>
      <c r="Y71" s="277"/>
      <c r="Z71" s="277"/>
      <c r="AA71" s="277"/>
      <c r="AB71" s="277"/>
      <c r="AC71" s="277"/>
      <c r="AD71" s="277"/>
      <c r="AE71" s="277"/>
      <c r="AF71" s="277"/>
      <c r="AG71" s="277"/>
      <c r="AH71" s="277"/>
      <c r="AI71" s="277"/>
      <c r="AJ71" s="277"/>
      <c r="AK71" s="277"/>
      <c r="AL71" s="277"/>
      <c r="AM71" s="277"/>
      <c r="AN71" s="277"/>
      <c r="AO71" s="277"/>
      <c r="AP71" s="277"/>
      <c r="AQ71" s="277"/>
      <c r="AR71" s="277"/>
      <c r="AS71" s="277"/>
      <c r="AT71" s="277"/>
      <c r="AU71" s="277"/>
      <c r="AV71" s="277"/>
      <c r="AW71" s="277"/>
      <c r="AX71" s="277"/>
      <c r="AY71" s="277"/>
      <c r="AZ71" s="277"/>
      <c r="BA71" s="277"/>
      <c r="BB71" s="277"/>
      <c r="BC71" s="277"/>
      <c r="BD71" s="277"/>
      <c r="BE71" s="277"/>
      <c r="BF71" s="277"/>
      <c r="BG71" s="277"/>
      <c r="BH71" s="277"/>
      <c r="BI71" s="277"/>
      <c r="BJ71" s="277"/>
      <c r="BK71" s="277"/>
      <c r="BL71" s="277"/>
      <c r="BM71" s="277"/>
      <c r="BN71" s="277"/>
      <c r="BO71" s="277"/>
      <c r="BP71" s="277"/>
      <c r="BQ71" s="277"/>
      <c r="BR71" s="277"/>
      <c r="BS71" s="277"/>
      <c r="BT71" s="277"/>
      <c r="BU71" s="277"/>
      <c r="BV71" s="277"/>
      <c r="BW71" s="277"/>
      <c r="BX71" s="277"/>
      <c r="BY71" s="277"/>
      <c r="BZ71" s="277"/>
      <c r="CA71" s="277"/>
      <c r="CB71" s="277"/>
      <c r="CC71" s="277"/>
    </row>
    <row r="72" spans="1:81">
      <c r="A72" s="277"/>
      <c r="B72" s="277"/>
      <c r="C72" s="277"/>
      <c r="D72" s="277"/>
      <c r="E72" s="277"/>
      <c r="F72" s="277"/>
      <c r="G72" s="277"/>
      <c r="H72" s="277"/>
      <c r="J72" s="277"/>
      <c r="K72" s="277"/>
      <c r="L72" s="277"/>
      <c r="M72" s="277"/>
      <c r="N72" s="162"/>
      <c r="O72" s="162"/>
      <c r="P72" s="162"/>
      <c r="Q72" s="277"/>
      <c r="R72" s="277"/>
      <c r="S72" s="277"/>
      <c r="T72" s="277"/>
      <c r="U72" s="277"/>
      <c r="V72" s="277"/>
      <c r="W72" s="277"/>
      <c r="X72" s="277"/>
      <c r="Y72" s="277"/>
      <c r="Z72" s="277"/>
      <c r="AA72" s="277"/>
      <c r="AB72" s="277"/>
      <c r="AC72" s="277"/>
      <c r="AD72" s="277"/>
      <c r="AE72" s="277"/>
      <c r="AF72" s="277"/>
      <c r="AG72" s="277"/>
      <c r="AH72" s="277"/>
      <c r="AI72" s="277"/>
      <c r="AJ72" s="277"/>
      <c r="AK72" s="277"/>
      <c r="AL72" s="277"/>
      <c r="AM72" s="277"/>
      <c r="AN72" s="277"/>
      <c r="AO72" s="277"/>
      <c r="AP72" s="277"/>
      <c r="AQ72" s="277"/>
      <c r="AR72" s="277"/>
      <c r="AS72" s="277"/>
      <c r="AT72" s="277"/>
      <c r="AU72" s="277"/>
      <c r="AV72" s="277"/>
      <c r="AW72" s="277"/>
      <c r="AX72" s="277"/>
      <c r="AY72" s="277"/>
      <c r="AZ72" s="277"/>
      <c r="BA72" s="277"/>
      <c r="BB72" s="277"/>
      <c r="BC72" s="277"/>
      <c r="BD72" s="277"/>
      <c r="BE72" s="277"/>
      <c r="BF72" s="277"/>
      <c r="BG72" s="277"/>
      <c r="BH72" s="277"/>
      <c r="BI72" s="277"/>
      <c r="BJ72" s="277"/>
      <c r="BK72" s="277"/>
      <c r="BL72" s="277"/>
      <c r="BM72" s="277"/>
      <c r="BN72" s="277"/>
      <c r="BO72" s="277"/>
      <c r="BP72" s="277"/>
      <c r="BQ72" s="277"/>
      <c r="BR72" s="277"/>
      <c r="BS72" s="277"/>
      <c r="BT72" s="277"/>
      <c r="BU72" s="277"/>
      <c r="BV72" s="277"/>
      <c r="BW72" s="277"/>
      <c r="BX72" s="277"/>
      <c r="BY72" s="277"/>
      <c r="BZ72" s="277"/>
      <c r="CA72" s="277"/>
      <c r="CB72" s="277"/>
      <c r="CC72" s="277"/>
    </row>
    <row r="73" spans="1:81">
      <c r="A73" s="277"/>
      <c r="B73" s="277"/>
      <c r="C73" s="277"/>
      <c r="D73" s="277"/>
      <c r="E73" s="277"/>
      <c r="F73" s="277"/>
      <c r="G73" s="277"/>
      <c r="H73" s="277"/>
      <c r="J73" s="277"/>
      <c r="K73" s="277"/>
      <c r="L73" s="277"/>
      <c r="M73" s="277"/>
      <c r="N73" s="162"/>
      <c r="O73" s="162"/>
      <c r="P73" s="162"/>
      <c r="Q73" s="277"/>
      <c r="R73" s="277"/>
      <c r="S73" s="277"/>
      <c r="T73" s="277"/>
      <c r="U73" s="277"/>
      <c r="V73" s="277"/>
      <c r="W73" s="277"/>
      <c r="X73" s="277"/>
      <c r="Y73" s="277"/>
      <c r="Z73" s="277"/>
      <c r="AA73" s="277"/>
      <c r="AB73" s="277"/>
      <c r="AC73" s="277"/>
      <c r="AD73" s="277"/>
      <c r="AE73" s="277"/>
      <c r="AF73" s="277"/>
      <c r="AG73" s="277"/>
      <c r="AH73" s="277"/>
      <c r="AI73" s="277"/>
      <c r="AJ73" s="277"/>
      <c r="AK73" s="277"/>
      <c r="AL73" s="277"/>
      <c r="AM73" s="277"/>
      <c r="AN73" s="277"/>
      <c r="AO73" s="277"/>
      <c r="AP73" s="277"/>
      <c r="AQ73" s="277"/>
      <c r="AR73" s="277"/>
      <c r="AS73" s="277"/>
      <c r="AT73" s="277"/>
      <c r="AU73" s="277"/>
      <c r="AV73" s="277"/>
      <c r="AW73" s="277"/>
      <c r="AX73" s="277"/>
      <c r="AY73" s="277"/>
      <c r="AZ73" s="277"/>
      <c r="BA73" s="277"/>
      <c r="BB73" s="277"/>
      <c r="BC73" s="277"/>
      <c r="BD73" s="277"/>
      <c r="BE73" s="277"/>
      <c r="BF73" s="277"/>
      <c r="BG73" s="277"/>
      <c r="BH73" s="277"/>
      <c r="BI73" s="277"/>
      <c r="BJ73" s="277"/>
      <c r="BK73" s="277"/>
      <c r="BL73" s="277"/>
      <c r="BM73" s="277"/>
      <c r="BN73" s="277"/>
      <c r="BO73" s="277"/>
      <c r="BP73" s="277"/>
      <c r="BQ73" s="277"/>
      <c r="BR73" s="277"/>
      <c r="BS73" s="277"/>
      <c r="BT73" s="277"/>
      <c r="BU73" s="277"/>
      <c r="BV73" s="277"/>
      <c r="BW73" s="277"/>
      <c r="BX73" s="277"/>
      <c r="BY73" s="277"/>
      <c r="BZ73" s="277"/>
      <c r="CA73" s="277"/>
      <c r="CB73" s="277"/>
      <c r="CC73" s="277"/>
    </row>
    <row r="74" spans="1:81">
      <c r="A74" s="277"/>
      <c r="B74" s="277"/>
      <c r="C74" s="277"/>
      <c r="D74" s="277"/>
      <c r="E74" s="277"/>
      <c r="F74" s="277"/>
      <c r="G74" s="277"/>
      <c r="H74" s="277"/>
      <c r="J74" s="277"/>
      <c r="K74" s="277"/>
      <c r="L74" s="277"/>
      <c r="M74" s="277"/>
      <c r="N74" s="162"/>
      <c r="O74" s="162"/>
      <c r="P74" s="162"/>
      <c r="Q74" s="277"/>
      <c r="R74" s="277"/>
      <c r="S74" s="277"/>
      <c r="T74" s="277"/>
      <c r="U74" s="277"/>
      <c r="V74" s="277"/>
      <c r="W74" s="277"/>
      <c r="X74" s="277"/>
      <c r="Y74" s="277"/>
      <c r="Z74" s="277"/>
      <c r="AA74" s="277"/>
      <c r="AB74" s="277"/>
      <c r="AC74" s="277"/>
      <c r="AD74" s="277"/>
      <c r="AE74" s="277"/>
      <c r="AF74" s="277"/>
      <c r="AG74" s="277"/>
      <c r="AH74" s="277"/>
      <c r="AI74" s="277"/>
      <c r="AJ74" s="277"/>
      <c r="AK74" s="277"/>
      <c r="AL74" s="277"/>
      <c r="AM74" s="277"/>
      <c r="AN74" s="277"/>
      <c r="AO74" s="277"/>
      <c r="AP74" s="277"/>
      <c r="AQ74" s="277"/>
      <c r="AR74" s="277"/>
      <c r="AS74" s="277"/>
      <c r="AT74" s="277"/>
      <c r="AU74" s="277"/>
      <c r="AV74" s="277"/>
      <c r="AW74" s="277"/>
      <c r="AX74" s="277"/>
      <c r="AY74" s="277"/>
      <c r="AZ74" s="277"/>
      <c r="BA74" s="277"/>
      <c r="BB74" s="277"/>
      <c r="BC74" s="277"/>
      <c r="BD74" s="277"/>
      <c r="BE74" s="277"/>
      <c r="BF74" s="277"/>
      <c r="BG74" s="277"/>
      <c r="BH74" s="277"/>
      <c r="BI74" s="277"/>
      <c r="BJ74" s="277"/>
      <c r="BK74" s="277"/>
      <c r="BL74" s="277"/>
      <c r="BM74" s="277"/>
      <c r="BN74" s="277"/>
      <c r="BO74" s="277"/>
      <c r="BP74" s="277"/>
      <c r="BQ74" s="277"/>
      <c r="BR74" s="277"/>
      <c r="BS74" s="277"/>
      <c r="BT74" s="277"/>
      <c r="BU74" s="277"/>
      <c r="BV74" s="277"/>
      <c r="BW74" s="277"/>
      <c r="BX74" s="277"/>
      <c r="BY74" s="277"/>
      <c r="BZ74" s="277"/>
      <c r="CA74" s="277"/>
      <c r="CB74" s="277"/>
      <c r="CC74" s="277"/>
    </row>
    <row r="75" spans="1:81">
      <c r="A75" s="277"/>
      <c r="B75" s="277"/>
      <c r="C75" s="277"/>
      <c r="D75" s="277"/>
      <c r="E75" s="277"/>
      <c r="F75" s="277"/>
      <c r="G75" s="277"/>
      <c r="H75" s="277"/>
      <c r="J75" s="277"/>
      <c r="K75" s="277"/>
      <c r="L75" s="277"/>
      <c r="M75" s="277"/>
      <c r="N75" s="162"/>
      <c r="O75" s="162"/>
      <c r="P75" s="162"/>
      <c r="Q75" s="277"/>
      <c r="R75" s="277"/>
      <c r="S75" s="277"/>
      <c r="T75" s="277"/>
      <c r="U75" s="277"/>
      <c r="V75" s="277"/>
      <c r="W75" s="277"/>
      <c r="X75" s="277"/>
      <c r="Y75" s="277"/>
      <c r="Z75" s="277"/>
      <c r="AA75" s="277"/>
      <c r="AB75" s="277"/>
      <c r="AC75" s="277"/>
      <c r="AD75" s="277"/>
      <c r="AE75" s="277"/>
      <c r="AF75" s="277"/>
      <c r="AG75" s="277"/>
      <c r="AH75" s="277"/>
      <c r="AI75" s="277"/>
      <c r="AJ75" s="277"/>
      <c r="AK75" s="277"/>
      <c r="AL75" s="277"/>
      <c r="AM75" s="277"/>
      <c r="AN75" s="277"/>
      <c r="AO75" s="277"/>
      <c r="AP75" s="277"/>
      <c r="AQ75" s="277"/>
      <c r="AR75" s="277"/>
      <c r="AS75" s="277"/>
      <c r="AT75" s="277"/>
      <c r="AU75" s="277"/>
      <c r="AV75" s="277"/>
      <c r="AW75" s="277"/>
      <c r="AX75" s="277"/>
      <c r="AY75" s="277"/>
      <c r="AZ75" s="277"/>
      <c r="BA75" s="277"/>
      <c r="BB75" s="277"/>
      <c r="BC75" s="277"/>
      <c r="BD75" s="277"/>
      <c r="BE75" s="277"/>
      <c r="BF75" s="277"/>
      <c r="BG75" s="277"/>
      <c r="BH75" s="277"/>
      <c r="BI75" s="277"/>
      <c r="BJ75" s="277"/>
      <c r="BK75" s="277"/>
      <c r="BL75" s="277"/>
      <c r="BM75" s="277"/>
      <c r="BN75" s="277"/>
      <c r="BO75" s="277"/>
      <c r="BP75" s="277"/>
      <c r="BQ75" s="277"/>
      <c r="BR75" s="277"/>
      <c r="BS75" s="277"/>
      <c r="BT75" s="277"/>
      <c r="BU75" s="277"/>
      <c r="BV75" s="277"/>
      <c r="BW75" s="277"/>
      <c r="BX75" s="277"/>
      <c r="BY75" s="277"/>
      <c r="BZ75" s="277"/>
      <c r="CA75" s="277"/>
      <c r="CB75" s="277"/>
      <c r="CC75" s="277"/>
    </row>
    <row r="76" spans="1:81">
      <c r="A76" s="277"/>
      <c r="B76" s="277"/>
      <c r="C76" s="277"/>
      <c r="D76" s="277"/>
      <c r="E76" s="277"/>
      <c r="F76" s="277"/>
      <c r="G76" s="277"/>
      <c r="H76" s="277"/>
      <c r="J76" s="277"/>
      <c r="K76" s="277"/>
      <c r="L76" s="277"/>
      <c r="M76" s="277"/>
      <c r="N76" s="162"/>
      <c r="O76" s="162"/>
      <c r="P76" s="162"/>
      <c r="Q76" s="277"/>
      <c r="R76" s="277"/>
      <c r="S76" s="277"/>
      <c r="T76" s="277"/>
      <c r="U76" s="277"/>
      <c r="V76" s="277"/>
      <c r="W76" s="277"/>
      <c r="X76" s="277"/>
      <c r="Y76" s="277"/>
      <c r="Z76" s="277"/>
      <c r="AA76" s="277"/>
      <c r="AB76" s="277"/>
      <c r="AC76" s="277"/>
      <c r="AD76" s="277"/>
      <c r="AE76" s="277"/>
      <c r="AF76" s="277"/>
      <c r="AG76" s="277"/>
      <c r="AH76" s="277"/>
      <c r="AI76" s="277"/>
      <c r="AJ76" s="277"/>
      <c r="AK76" s="277"/>
      <c r="AL76" s="277"/>
      <c r="AM76" s="277"/>
      <c r="AN76" s="277"/>
      <c r="AO76" s="277"/>
      <c r="AP76" s="277"/>
      <c r="AQ76" s="277"/>
      <c r="AR76" s="277"/>
      <c r="AS76" s="277"/>
      <c r="AT76" s="277"/>
      <c r="AU76" s="277"/>
      <c r="AV76" s="277"/>
      <c r="AW76" s="277"/>
      <c r="AX76" s="277"/>
      <c r="AY76" s="277"/>
      <c r="AZ76" s="277"/>
      <c r="BA76" s="277"/>
      <c r="BB76" s="277"/>
      <c r="BC76" s="277"/>
      <c r="BD76" s="277"/>
      <c r="BE76" s="277"/>
      <c r="BF76" s="277"/>
      <c r="BG76" s="277"/>
      <c r="BH76" s="277"/>
      <c r="BI76" s="277"/>
      <c r="BJ76" s="277"/>
      <c r="BK76" s="277"/>
      <c r="BL76" s="277"/>
      <c r="BM76" s="277"/>
      <c r="BN76" s="277"/>
      <c r="BO76" s="277"/>
      <c r="BP76" s="277"/>
      <c r="BQ76" s="277"/>
      <c r="BR76" s="277"/>
      <c r="BS76" s="277"/>
      <c r="BT76" s="277"/>
      <c r="BU76" s="277"/>
      <c r="BV76" s="277"/>
      <c r="BW76" s="277"/>
      <c r="BX76" s="277"/>
      <c r="BY76" s="277"/>
      <c r="BZ76" s="277"/>
      <c r="CA76" s="277"/>
      <c r="CB76" s="277"/>
      <c r="CC76" s="277"/>
    </row>
    <row r="77" spans="1:81">
      <c r="A77" s="277"/>
      <c r="B77" s="277"/>
      <c r="C77" s="277"/>
      <c r="D77" s="277"/>
      <c r="E77" s="277"/>
      <c r="F77" s="277"/>
      <c r="G77" s="277"/>
      <c r="H77" s="277"/>
      <c r="J77" s="277"/>
      <c r="K77" s="277"/>
      <c r="L77" s="277"/>
      <c r="M77" s="277"/>
      <c r="N77" s="162"/>
      <c r="O77" s="162"/>
      <c r="P77" s="162"/>
      <c r="Q77" s="277"/>
      <c r="R77" s="277"/>
      <c r="S77" s="277"/>
      <c r="T77" s="277"/>
      <c r="U77" s="277"/>
      <c r="V77" s="277"/>
      <c r="W77" s="277"/>
      <c r="X77" s="277"/>
      <c r="Y77" s="277"/>
      <c r="Z77" s="277"/>
      <c r="AA77" s="277"/>
      <c r="AB77" s="277"/>
      <c r="AC77" s="277"/>
      <c r="AD77" s="277"/>
      <c r="AE77" s="277"/>
      <c r="AF77" s="277"/>
      <c r="AG77" s="277"/>
      <c r="AH77" s="277"/>
      <c r="AI77" s="277"/>
      <c r="AJ77" s="277"/>
      <c r="AK77" s="277"/>
      <c r="AL77" s="277"/>
      <c r="AM77" s="277"/>
      <c r="AN77" s="277"/>
      <c r="AO77" s="277"/>
      <c r="AP77" s="277"/>
      <c r="AQ77" s="277"/>
      <c r="AR77" s="277"/>
      <c r="AS77" s="277"/>
      <c r="AT77" s="277"/>
      <c r="AU77" s="277"/>
      <c r="AV77" s="277"/>
      <c r="AW77" s="277"/>
      <c r="AX77" s="277"/>
      <c r="AY77" s="277"/>
      <c r="AZ77" s="277"/>
      <c r="BA77" s="277"/>
      <c r="BB77" s="277"/>
      <c r="BC77" s="277"/>
      <c r="BD77" s="277"/>
      <c r="BE77" s="277"/>
      <c r="BF77" s="277"/>
      <c r="BG77" s="277"/>
      <c r="BH77" s="277"/>
      <c r="BI77" s="277"/>
      <c r="BJ77" s="277"/>
      <c r="BK77" s="277"/>
      <c r="BL77" s="277"/>
      <c r="BM77" s="277"/>
      <c r="BN77" s="277"/>
      <c r="BO77" s="277"/>
      <c r="BP77" s="277"/>
      <c r="BQ77" s="277"/>
      <c r="BR77" s="277"/>
      <c r="BS77" s="277"/>
      <c r="BT77" s="277"/>
      <c r="BU77" s="277"/>
      <c r="BV77" s="277"/>
      <c r="BW77" s="277"/>
      <c r="BX77" s="277"/>
      <c r="BY77" s="277"/>
      <c r="BZ77" s="277"/>
      <c r="CA77" s="277"/>
      <c r="CB77" s="277"/>
      <c r="CC77" s="277"/>
    </row>
    <row r="78" spans="1:81">
      <c r="A78" s="277"/>
      <c r="B78" s="277"/>
      <c r="C78" s="277"/>
      <c r="D78" s="277"/>
      <c r="E78" s="277"/>
      <c r="F78" s="277"/>
      <c r="G78" s="277"/>
      <c r="H78" s="277"/>
      <c r="J78" s="277"/>
      <c r="K78" s="277"/>
      <c r="L78" s="277"/>
      <c r="M78" s="277"/>
      <c r="N78" s="162"/>
      <c r="O78" s="162"/>
      <c r="P78" s="162"/>
      <c r="Q78" s="277"/>
      <c r="R78" s="277"/>
      <c r="S78" s="277"/>
      <c r="T78" s="277"/>
      <c r="U78" s="277"/>
      <c r="V78" s="277"/>
      <c r="W78" s="277"/>
    </row>
    <row r="79" spans="1:81">
      <c r="A79" s="277"/>
      <c r="B79" s="277"/>
      <c r="C79" s="277"/>
      <c r="D79" s="277"/>
      <c r="E79" s="277"/>
      <c r="F79" s="277"/>
      <c r="G79" s="277"/>
      <c r="H79" s="277"/>
      <c r="J79" s="277"/>
      <c r="K79" s="277"/>
      <c r="L79" s="277"/>
      <c r="M79" s="277"/>
      <c r="N79" s="162"/>
      <c r="O79" s="162"/>
      <c r="P79" s="162"/>
      <c r="Q79" s="277"/>
      <c r="R79" s="277"/>
      <c r="S79" s="277"/>
      <c r="T79" s="277"/>
      <c r="U79" s="277"/>
      <c r="V79" s="277"/>
      <c r="W79" s="277"/>
    </row>
    <row r="80" spans="1:81">
      <c r="A80" s="277"/>
      <c r="B80" s="277"/>
      <c r="C80" s="277"/>
      <c r="D80" s="277"/>
      <c r="E80" s="277"/>
      <c r="F80" s="277"/>
      <c r="G80" s="277"/>
      <c r="H80" s="277"/>
      <c r="J80" s="277"/>
      <c r="K80" s="277"/>
      <c r="L80" s="277"/>
      <c r="M80" s="277"/>
      <c r="N80" s="162"/>
      <c r="O80" s="162"/>
      <c r="P80" s="162"/>
      <c r="Q80" s="277"/>
      <c r="R80" s="277"/>
      <c r="S80" s="277"/>
      <c r="T80" s="277"/>
      <c r="U80" s="277"/>
      <c r="V80" s="277"/>
      <c r="W80" s="277"/>
    </row>
    <row r="81" spans="1:23">
      <c r="A81" s="277"/>
      <c r="B81" s="277"/>
      <c r="C81" s="277"/>
      <c r="D81" s="277"/>
      <c r="E81" s="277"/>
      <c r="F81" s="277"/>
      <c r="G81" s="277"/>
      <c r="H81" s="277"/>
      <c r="J81" s="277"/>
      <c r="K81" s="277"/>
      <c r="L81" s="277"/>
      <c r="M81" s="277"/>
      <c r="N81" s="162"/>
      <c r="O81" s="162"/>
      <c r="P81" s="162"/>
      <c r="Q81" s="277"/>
      <c r="R81" s="277"/>
      <c r="S81" s="277"/>
      <c r="T81" s="277"/>
      <c r="U81" s="277"/>
      <c r="V81" s="277"/>
      <c r="W81" s="277"/>
    </row>
    <row r="82" spans="1:23">
      <c r="A82" s="277"/>
      <c r="B82" s="277"/>
      <c r="C82" s="277"/>
      <c r="D82" s="277"/>
      <c r="E82" s="277"/>
      <c r="F82" s="277"/>
      <c r="G82" s="277"/>
      <c r="H82" s="277"/>
      <c r="J82" s="277"/>
      <c r="K82" s="277"/>
      <c r="L82" s="277"/>
      <c r="M82" s="277"/>
      <c r="N82" s="162"/>
      <c r="O82" s="162"/>
      <c r="P82" s="162"/>
      <c r="Q82" s="277"/>
      <c r="R82" s="277"/>
      <c r="S82" s="277"/>
      <c r="T82" s="277"/>
      <c r="U82" s="277"/>
      <c r="V82" s="277"/>
      <c r="W82" s="277"/>
    </row>
    <row r="83" spans="1:23">
      <c r="A83" s="277"/>
      <c r="B83" s="277"/>
      <c r="C83" s="277"/>
      <c r="D83" s="277"/>
      <c r="E83" s="277"/>
      <c r="F83" s="277"/>
      <c r="G83" s="277"/>
      <c r="H83" s="277"/>
      <c r="J83" s="277"/>
      <c r="K83" s="277"/>
      <c r="L83" s="277"/>
      <c r="M83" s="277"/>
      <c r="N83" s="162"/>
      <c r="O83" s="162"/>
      <c r="P83" s="162"/>
      <c r="Q83" s="277"/>
      <c r="R83" s="277"/>
      <c r="S83" s="277"/>
      <c r="T83" s="277"/>
      <c r="U83" s="277"/>
      <c r="V83" s="277"/>
      <c r="W83" s="277"/>
    </row>
    <row r="84" spans="1:23">
      <c r="A84" s="277"/>
      <c r="B84" s="277"/>
      <c r="C84" s="277"/>
      <c r="D84" s="277"/>
      <c r="E84" s="277"/>
      <c r="F84" s="277"/>
      <c r="G84" s="277"/>
      <c r="H84" s="277"/>
      <c r="J84" s="277"/>
      <c r="K84" s="277"/>
      <c r="L84" s="277"/>
      <c r="M84" s="277"/>
      <c r="N84" s="162"/>
      <c r="O84" s="162"/>
      <c r="P84" s="162"/>
      <c r="Q84" s="277"/>
      <c r="R84" s="277"/>
      <c r="S84" s="277"/>
      <c r="T84" s="277"/>
      <c r="U84" s="277"/>
      <c r="V84" s="277"/>
      <c r="W84" s="277"/>
    </row>
    <row r="85" spans="1:23">
      <c r="A85" s="277"/>
      <c r="B85" s="277"/>
      <c r="C85" s="277"/>
      <c r="D85" s="277"/>
      <c r="E85" s="277"/>
      <c r="F85" s="277"/>
      <c r="G85" s="277"/>
      <c r="H85" s="277"/>
      <c r="J85" s="277"/>
      <c r="K85" s="277"/>
      <c r="L85" s="277"/>
      <c r="M85" s="277"/>
      <c r="N85" s="162"/>
      <c r="O85" s="162"/>
      <c r="P85" s="162"/>
      <c r="Q85" s="277"/>
      <c r="R85" s="277"/>
      <c r="S85" s="277"/>
      <c r="T85" s="277"/>
      <c r="U85" s="277"/>
      <c r="V85" s="277"/>
      <c r="W85" s="277"/>
    </row>
    <row r="86" spans="1:23">
      <c r="A86" s="277"/>
      <c r="B86" s="277"/>
      <c r="C86" s="277"/>
      <c r="D86" s="277"/>
      <c r="E86" s="277"/>
      <c r="F86" s="277"/>
      <c r="G86" s="277"/>
      <c r="H86" s="277"/>
      <c r="J86" s="277"/>
      <c r="K86" s="277"/>
      <c r="L86" s="277"/>
      <c r="M86" s="277"/>
      <c r="N86" s="162"/>
      <c r="O86" s="162"/>
      <c r="P86" s="162"/>
      <c r="Q86" s="277"/>
      <c r="R86" s="277"/>
      <c r="S86" s="277"/>
      <c r="T86" s="277"/>
      <c r="U86" s="277"/>
      <c r="V86" s="277"/>
      <c r="W86" s="277"/>
    </row>
    <row r="87" spans="1:23">
      <c r="A87" s="277"/>
      <c r="B87" s="277"/>
      <c r="C87" s="277"/>
      <c r="D87" s="277"/>
      <c r="E87" s="277"/>
      <c r="F87" s="277"/>
      <c r="G87" s="277"/>
      <c r="H87" s="277"/>
      <c r="J87" s="277"/>
      <c r="K87" s="277"/>
      <c r="L87" s="277"/>
      <c r="M87" s="277"/>
      <c r="N87" s="162"/>
      <c r="O87" s="162"/>
      <c r="P87" s="162"/>
      <c r="Q87" s="277"/>
      <c r="R87" s="277"/>
      <c r="S87" s="277"/>
      <c r="T87" s="277"/>
      <c r="U87" s="277"/>
      <c r="V87" s="277"/>
      <c r="W87" s="277"/>
    </row>
    <row r="88" spans="1:23">
      <c r="A88" s="277"/>
      <c r="B88" s="277"/>
      <c r="C88" s="277"/>
      <c r="D88" s="277"/>
      <c r="E88" s="277"/>
      <c r="F88" s="277"/>
      <c r="G88" s="277"/>
      <c r="H88" s="277"/>
      <c r="J88" s="277"/>
      <c r="K88" s="277"/>
      <c r="L88" s="277"/>
      <c r="M88" s="277"/>
      <c r="N88" s="162"/>
      <c r="O88" s="162"/>
      <c r="P88" s="162"/>
      <c r="Q88" s="277"/>
      <c r="R88" s="277"/>
      <c r="S88" s="277"/>
      <c r="T88" s="277"/>
      <c r="U88" s="277"/>
      <c r="V88" s="277"/>
      <c r="W88" s="277"/>
    </row>
    <row r="89" spans="1:23">
      <c r="A89" s="277"/>
      <c r="B89" s="277"/>
      <c r="C89" s="277"/>
      <c r="D89" s="277"/>
      <c r="E89" s="277"/>
      <c r="F89" s="277"/>
      <c r="G89" s="277"/>
      <c r="H89" s="277"/>
      <c r="J89" s="277"/>
      <c r="K89" s="277"/>
      <c r="L89" s="277"/>
      <c r="M89" s="277"/>
      <c r="N89" s="162"/>
      <c r="O89" s="162"/>
      <c r="P89" s="162"/>
      <c r="Q89" s="277"/>
      <c r="R89" s="277"/>
      <c r="S89" s="277"/>
      <c r="T89" s="277"/>
      <c r="U89" s="277"/>
      <c r="V89" s="277"/>
      <c r="W89" s="277"/>
    </row>
    <row r="90" spans="1:23">
      <c r="A90" s="277"/>
      <c r="B90" s="277"/>
      <c r="C90" s="277"/>
      <c r="D90" s="277"/>
      <c r="E90" s="277"/>
      <c r="F90" s="277"/>
      <c r="G90" s="277"/>
      <c r="H90" s="277"/>
      <c r="J90" s="277"/>
      <c r="K90" s="277"/>
      <c r="L90" s="277"/>
      <c r="M90" s="277"/>
      <c r="N90" s="162"/>
      <c r="O90" s="162"/>
      <c r="P90" s="162"/>
      <c r="Q90" s="277"/>
      <c r="R90" s="277"/>
      <c r="S90" s="277"/>
      <c r="T90" s="277"/>
      <c r="U90" s="277"/>
      <c r="V90" s="277"/>
      <c r="W90" s="277"/>
    </row>
    <row r="91" spans="1:23">
      <c r="A91" s="277"/>
      <c r="B91" s="277"/>
      <c r="C91" s="277"/>
      <c r="D91" s="277"/>
      <c r="E91" s="277"/>
      <c r="F91" s="277"/>
      <c r="G91" s="277"/>
      <c r="H91" s="277"/>
      <c r="J91" s="277"/>
      <c r="K91" s="277"/>
      <c r="L91" s="277"/>
      <c r="M91" s="277"/>
      <c r="N91" s="162"/>
      <c r="O91" s="162"/>
      <c r="P91" s="162"/>
      <c r="Q91" s="277"/>
      <c r="R91" s="277"/>
      <c r="S91" s="277"/>
      <c r="T91" s="277"/>
      <c r="U91" s="277"/>
      <c r="V91" s="277"/>
      <c r="W91" s="277"/>
    </row>
    <row r="92" spans="1:23">
      <c r="A92" s="277"/>
      <c r="B92" s="277"/>
      <c r="C92" s="277"/>
      <c r="D92" s="277"/>
      <c r="E92" s="277"/>
      <c r="F92" s="277"/>
      <c r="G92" s="277"/>
      <c r="H92" s="277"/>
      <c r="J92" s="277"/>
      <c r="K92" s="277"/>
      <c r="L92" s="277"/>
      <c r="M92" s="277"/>
      <c r="N92" s="162"/>
      <c r="O92" s="162"/>
      <c r="P92" s="162"/>
      <c r="Q92" s="277"/>
      <c r="R92" s="277"/>
      <c r="S92" s="277"/>
      <c r="T92" s="277"/>
      <c r="U92" s="277"/>
      <c r="V92" s="277"/>
      <c r="W92" s="277"/>
    </row>
    <row r="93" spans="1:23">
      <c r="A93" s="277"/>
      <c r="B93" s="277"/>
      <c r="C93" s="277"/>
      <c r="D93" s="277"/>
      <c r="E93" s="277"/>
      <c r="F93" s="277"/>
      <c r="G93" s="277"/>
      <c r="H93" s="277"/>
      <c r="J93" s="277"/>
      <c r="K93" s="277"/>
      <c r="L93" s="277"/>
      <c r="M93" s="277"/>
      <c r="N93" s="162"/>
      <c r="O93" s="162"/>
      <c r="P93" s="162"/>
      <c r="Q93" s="277"/>
      <c r="R93" s="277"/>
      <c r="S93" s="277"/>
      <c r="T93" s="277"/>
      <c r="U93" s="277"/>
      <c r="V93" s="277"/>
      <c r="W93" s="277"/>
    </row>
    <row r="94" spans="1:23">
      <c r="A94" s="277"/>
      <c r="B94" s="277"/>
      <c r="C94" s="277"/>
      <c r="D94" s="277"/>
      <c r="E94" s="277"/>
      <c r="F94" s="277"/>
      <c r="G94" s="277"/>
      <c r="H94" s="277"/>
      <c r="J94" s="277"/>
      <c r="K94" s="277"/>
      <c r="L94" s="277"/>
      <c r="M94" s="277"/>
      <c r="N94" s="162"/>
      <c r="O94" s="162"/>
      <c r="P94" s="162"/>
      <c r="Q94" s="277"/>
      <c r="R94" s="277"/>
      <c r="S94" s="277"/>
      <c r="T94" s="277"/>
      <c r="U94" s="277"/>
      <c r="V94" s="277"/>
      <c r="W94" s="277"/>
    </row>
    <row r="95" spans="1:23">
      <c r="A95" s="277"/>
      <c r="B95" s="277"/>
      <c r="C95" s="277"/>
      <c r="D95" s="277"/>
      <c r="E95" s="277"/>
      <c r="F95" s="277"/>
      <c r="G95" s="277"/>
      <c r="H95" s="277"/>
      <c r="J95" s="277"/>
      <c r="K95" s="277"/>
      <c r="L95" s="277"/>
      <c r="M95" s="277"/>
      <c r="N95" s="162"/>
      <c r="O95" s="162"/>
      <c r="P95" s="162"/>
      <c r="Q95" s="277"/>
      <c r="R95" s="277"/>
      <c r="S95" s="277"/>
      <c r="T95" s="277"/>
      <c r="U95" s="277"/>
      <c r="V95" s="277"/>
      <c r="W95" s="277"/>
    </row>
    <row r="96" spans="1:23">
      <c r="A96" s="277"/>
      <c r="B96" s="277"/>
      <c r="C96" s="277"/>
      <c r="D96" s="277"/>
      <c r="E96" s="277"/>
      <c r="F96" s="277"/>
      <c r="G96" s="277"/>
      <c r="H96" s="277"/>
      <c r="J96" s="277"/>
      <c r="K96" s="277"/>
      <c r="L96" s="277"/>
      <c r="M96" s="277"/>
      <c r="N96" s="162"/>
      <c r="O96" s="162"/>
      <c r="P96" s="162"/>
      <c r="Q96" s="277"/>
      <c r="R96" s="277"/>
      <c r="S96" s="277"/>
      <c r="T96" s="277"/>
      <c r="U96" s="277"/>
      <c r="V96" s="277"/>
      <c r="W96" s="277"/>
    </row>
    <row r="97" spans="1:23">
      <c r="A97" s="277"/>
      <c r="B97" s="277"/>
      <c r="C97" s="277"/>
      <c r="D97" s="277"/>
      <c r="E97" s="277"/>
      <c r="F97" s="277"/>
      <c r="G97" s="277"/>
      <c r="H97" s="277"/>
      <c r="J97" s="277"/>
      <c r="K97" s="277"/>
      <c r="L97" s="277"/>
      <c r="M97" s="277"/>
      <c r="N97" s="162"/>
      <c r="O97" s="162"/>
      <c r="P97" s="162"/>
      <c r="Q97" s="277"/>
      <c r="R97" s="277"/>
      <c r="S97" s="277"/>
      <c r="T97" s="277"/>
      <c r="U97" s="277"/>
      <c r="V97" s="277"/>
      <c r="W97" s="277"/>
    </row>
    <row r="98" spans="1:23">
      <c r="A98" s="277"/>
      <c r="B98" s="277"/>
      <c r="C98" s="277"/>
      <c r="D98" s="277"/>
      <c r="E98" s="277"/>
      <c r="F98" s="277"/>
      <c r="G98" s="277"/>
      <c r="H98" s="277"/>
      <c r="J98" s="277"/>
      <c r="K98" s="277"/>
      <c r="L98" s="277"/>
      <c r="M98" s="277"/>
      <c r="N98" s="162"/>
      <c r="O98" s="162"/>
      <c r="P98" s="162"/>
      <c r="Q98" s="277"/>
      <c r="R98" s="277"/>
      <c r="S98" s="277"/>
      <c r="T98" s="277"/>
      <c r="U98" s="277"/>
      <c r="V98" s="277"/>
      <c r="W98" s="277"/>
    </row>
    <row r="99" spans="1:23">
      <c r="A99" s="277"/>
      <c r="B99" s="277"/>
      <c r="C99" s="277"/>
      <c r="D99" s="277"/>
      <c r="E99" s="277"/>
      <c r="F99" s="277"/>
      <c r="G99" s="277"/>
      <c r="H99" s="277"/>
      <c r="J99" s="277"/>
      <c r="K99" s="277"/>
      <c r="L99" s="277"/>
      <c r="M99" s="277"/>
      <c r="N99" s="162"/>
      <c r="O99" s="162"/>
      <c r="P99" s="162"/>
      <c r="Q99" s="277"/>
      <c r="R99" s="277"/>
      <c r="S99" s="277"/>
      <c r="T99" s="277"/>
      <c r="U99" s="277"/>
      <c r="V99" s="277"/>
      <c r="W99" s="277"/>
    </row>
    <row r="100" spans="1:23">
      <c r="A100" s="277"/>
      <c r="B100" s="277"/>
      <c r="C100" s="277"/>
      <c r="D100" s="277"/>
      <c r="E100" s="277"/>
      <c r="F100" s="277"/>
      <c r="G100" s="277"/>
      <c r="H100" s="277"/>
      <c r="J100" s="277"/>
      <c r="K100" s="277"/>
      <c r="L100" s="277"/>
      <c r="M100" s="277"/>
      <c r="N100" s="162"/>
      <c r="O100" s="162"/>
      <c r="P100" s="162"/>
      <c r="Q100" s="277"/>
      <c r="R100" s="277"/>
      <c r="S100" s="277"/>
      <c r="T100" s="277"/>
      <c r="U100" s="277"/>
      <c r="V100" s="277"/>
      <c r="W100" s="277"/>
    </row>
    <row r="101" spans="1:23">
      <c r="A101" s="277"/>
      <c r="B101" s="277"/>
      <c r="C101" s="277"/>
      <c r="D101" s="277"/>
      <c r="E101" s="277"/>
      <c r="F101" s="277"/>
      <c r="G101" s="277"/>
      <c r="H101" s="277"/>
      <c r="J101" s="277"/>
      <c r="K101" s="277"/>
      <c r="L101" s="277"/>
      <c r="M101" s="277"/>
      <c r="N101" s="162"/>
      <c r="O101" s="162"/>
      <c r="P101" s="162"/>
      <c r="Q101" s="277"/>
      <c r="R101" s="277"/>
      <c r="S101" s="277"/>
      <c r="T101" s="277"/>
      <c r="U101" s="277"/>
      <c r="V101" s="277"/>
      <c r="W101" s="277"/>
    </row>
    <row r="102" spans="1:23">
      <c r="A102" s="277"/>
      <c r="B102" s="277"/>
      <c r="C102" s="277"/>
      <c r="D102" s="277"/>
      <c r="E102" s="277"/>
      <c r="F102" s="277"/>
      <c r="G102" s="277"/>
      <c r="H102" s="277"/>
      <c r="J102" s="277"/>
      <c r="K102" s="277"/>
      <c r="L102" s="277"/>
      <c r="M102" s="277"/>
      <c r="N102" s="162"/>
      <c r="O102" s="162"/>
      <c r="P102" s="162"/>
      <c r="Q102" s="277"/>
      <c r="R102" s="277"/>
      <c r="S102" s="277"/>
      <c r="T102" s="277"/>
      <c r="U102" s="277"/>
      <c r="V102" s="277"/>
      <c r="W102" s="277"/>
    </row>
    <row r="103" spans="1:23">
      <c r="A103" s="277"/>
      <c r="B103" s="277"/>
      <c r="C103" s="277"/>
      <c r="D103" s="277"/>
      <c r="E103" s="277"/>
      <c r="F103" s="277"/>
      <c r="G103" s="277"/>
      <c r="H103" s="277"/>
      <c r="J103" s="277"/>
      <c r="K103" s="277"/>
      <c r="L103" s="277"/>
      <c r="M103" s="277"/>
      <c r="N103" s="162"/>
      <c r="O103" s="162"/>
      <c r="P103" s="162"/>
      <c r="Q103" s="277"/>
      <c r="R103" s="277"/>
      <c r="S103" s="277"/>
      <c r="T103" s="277"/>
      <c r="U103" s="277"/>
      <c r="V103" s="277"/>
      <c r="W103" s="277"/>
    </row>
    <row r="104" spans="1:23">
      <c r="A104" s="277"/>
      <c r="B104" s="277"/>
      <c r="C104" s="277"/>
      <c r="D104" s="277"/>
      <c r="E104" s="277"/>
      <c r="F104" s="277"/>
      <c r="G104" s="277"/>
      <c r="H104" s="277"/>
      <c r="J104" s="277"/>
      <c r="K104" s="277"/>
      <c r="L104" s="277"/>
      <c r="M104" s="277"/>
      <c r="N104" s="162"/>
      <c r="O104" s="162"/>
      <c r="P104" s="162"/>
      <c r="Q104" s="277"/>
      <c r="R104" s="277"/>
      <c r="S104" s="277"/>
      <c r="T104" s="277"/>
      <c r="U104" s="277"/>
      <c r="V104" s="277"/>
      <c r="W104" s="277"/>
    </row>
    <row r="105" spans="1:23">
      <c r="A105" s="277"/>
      <c r="B105" s="277"/>
      <c r="C105" s="277"/>
      <c r="D105" s="277"/>
      <c r="E105" s="277"/>
      <c r="F105" s="277"/>
      <c r="G105" s="277"/>
      <c r="H105" s="277"/>
      <c r="J105" s="277"/>
      <c r="K105" s="277"/>
      <c r="L105" s="277"/>
      <c r="M105" s="277"/>
      <c r="N105" s="162"/>
      <c r="O105" s="162"/>
      <c r="P105" s="162"/>
      <c r="Q105" s="277"/>
      <c r="R105" s="277"/>
      <c r="S105" s="277"/>
      <c r="T105" s="277"/>
      <c r="U105" s="277"/>
      <c r="V105" s="277"/>
      <c r="W105" s="277"/>
    </row>
    <row r="106" spans="1:23">
      <c r="A106" s="277"/>
      <c r="B106" s="277"/>
      <c r="C106" s="277"/>
      <c r="D106" s="277"/>
      <c r="E106" s="277"/>
      <c r="F106" s="277"/>
      <c r="G106" s="277"/>
      <c r="H106" s="277"/>
      <c r="J106" s="277"/>
      <c r="K106" s="277"/>
      <c r="L106" s="277"/>
      <c r="M106" s="277"/>
      <c r="N106" s="162"/>
      <c r="O106" s="162"/>
      <c r="P106" s="162"/>
      <c r="Q106" s="277"/>
      <c r="R106" s="277"/>
      <c r="S106" s="277"/>
      <c r="T106" s="277"/>
      <c r="U106" s="277"/>
      <c r="V106" s="277"/>
      <c r="W106" s="277"/>
    </row>
    <row r="107" spans="1:23">
      <c r="A107" s="277"/>
      <c r="B107" s="277"/>
      <c r="C107" s="277"/>
      <c r="D107" s="277"/>
      <c r="E107" s="277"/>
      <c r="F107" s="277"/>
      <c r="G107" s="277"/>
      <c r="H107" s="277"/>
      <c r="J107" s="277"/>
      <c r="K107" s="277"/>
      <c r="L107" s="277"/>
      <c r="M107" s="277"/>
      <c r="N107" s="162"/>
      <c r="O107" s="162"/>
      <c r="P107" s="162"/>
      <c r="Q107" s="277"/>
      <c r="R107" s="277"/>
      <c r="S107" s="277"/>
      <c r="T107" s="277"/>
      <c r="U107" s="277"/>
      <c r="V107" s="277"/>
      <c r="W107" s="277"/>
    </row>
    <row r="108" spans="1:23">
      <c r="A108" s="277"/>
      <c r="B108" s="277"/>
      <c r="C108" s="277"/>
      <c r="D108" s="277"/>
      <c r="E108" s="277"/>
      <c r="F108" s="277"/>
      <c r="G108" s="277"/>
      <c r="H108" s="277"/>
      <c r="J108" s="277"/>
      <c r="K108" s="277"/>
      <c r="L108" s="277"/>
      <c r="M108" s="277"/>
      <c r="N108" s="162"/>
      <c r="O108" s="162"/>
      <c r="P108" s="162"/>
      <c r="Q108" s="277"/>
      <c r="R108" s="277"/>
      <c r="S108" s="277"/>
      <c r="T108" s="277"/>
      <c r="U108" s="277"/>
      <c r="V108" s="277"/>
      <c r="W108" s="277"/>
    </row>
    <row r="109" spans="1:23">
      <c r="A109" s="277"/>
      <c r="B109" s="277"/>
      <c r="C109" s="277"/>
      <c r="D109" s="277"/>
      <c r="E109" s="277"/>
      <c r="F109" s="277"/>
      <c r="G109" s="277"/>
      <c r="H109" s="277"/>
      <c r="J109" s="277"/>
      <c r="K109" s="277"/>
      <c r="L109" s="277"/>
      <c r="M109" s="277"/>
      <c r="N109" s="162"/>
      <c r="O109" s="162"/>
      <c r="P109" s="162"/>
      <c r="Q109" s="277"/>
      <c r="R109" s="277"/>
      <c r="S109" s="277"/>
      <c r="T109" s="277"/>
      <c r="U109" s="277"/>
      <c r="V109" s="277"/>
      <c r="W109" s="277"/>
    </row>
    <row r="110" spans="1:23">
      <c r="A110" s="277"/>
      <c r="B110" s="277"/>
      <c r="C110" s="277"/>
      <c r="D110" s="277"/>
      <c r="E110" s="277"/>
      <c r="F110" s="277"/>
      <c r="G110" s="277"/>
      <c r="H110" s="277"/>
      <c r="J110" s="277"/>
      <c r="K110" s="277"/>
      <c r="L110" s="277"/>
      <c r="M110" s="277"/>
      <c r="N110" s="162"/>
      <c r="O110" s="162"/>
      <c r="P110" s="162"/>
      <c r="Q110" s="277"/>
      <c r="R110" s="277"/>
      <c r="S110" s="277"/>
      <c r="T110" s="277"/>
      <c r="U110" s="277"/>
      <c r="V110" s="277"/>
      <c r="W110" s="277"/>
    </row>
    <row r="111" spans="1:23">
      <c r="A111" s="277"/>
      <c r="B111" s="277"/>
      <c r="C111" s="277"/>
      <c r="D111" s="277"/>
      <c r="E111" s="277"/>
      <c r="F111" s="277"/>
      <c r="G111" s="277"/>
      <c r="H111" s="277"/>
      <c r="J111" s="277"/>
      <c r="K111" s="277"/>
      <c r="L111" s="277"/>
      <c r="M111" s="277"/>
      <c r="N111" s="162"/>
      <c r="O111" s="162"/>
      <c r="P111" s="162"/>
      <c r="Q111" s="277"/>
      <c r="R111" s="277"/>
      <c r="S111" s="277"/>
      <c r="T111" s="277"/>
      <c r="U111" s="277"/>
      <c r="V111" s="277"/>
      <c r="W111" s="277"/>
    </row>
    <row r="112" spans="1:23">
      <c r="A112" s="277"/>
      <c r="B112" s="277"/>
      <c r="C112" s="277"/>
      <c r="D112" s="277"/>
      <c r="E112" s="277"/>
      <c r="F112" s="277"/>
      <c r="G112" s="277"/>
      <c r="H112" s="277"/>
      <c r="J112" s="277"/>
      <c r="K112" s="277"/>
      <c r="L112" s="277"/>
      <c r="M112" s="277"/>
      <c r="N112" s="162"/>
      <c r="O112" s="162"/>
      <c r="P112" s="162"/>
      <c r="Q112" s="277"/>
      <c r="R112" s="277"/>
      <c r="S112" s="277"/>
      <c r="T112" s="277"/>
      <c r="U112" s="277"/>
      <c r="V112" s="277"/>
      <c r="W112" s="277"/>
    </row>
    <row r="113" spans="1:23">
      <c r="A113" s="277"/>
      <c r="B113" s="277"/>
      <c r="C113" s="277"/>
      <c r="D113" s="277"/>
      <c r="E113" s="277"/>
      <c r="F113" s="277"/>
      <c r="G113" s="277"/>
      <c r="H113" s="277"/>
      <c r="J113" s="277"/>
      <c r="K113" s="277"/>
      <c r="L113" s="277"/>
      <c r="M113" s="277"/>
      <c r="N113" s="162"/>
      <c r="O113" s="162"/>
      <c r="P113" s="162"/>
      <c r="Q113" s="277"/>
      <c r="R113" s="277"/>
      <c r="S113" s="277"/>
      <c r="T113" s="277"/>
      <c r="U113" s="277"/>
      <c r="V113" s="277"/>
      <c r="W113" s="277"/>
    </row>
    <row r="114" spans="1:23">
      <c r="A114" s="277"/>
      <c r="B114" s="277"/>
      <c r="C114" s="277"/>
      <c r="D114" s="277"/>
      <c r="E114" s="277"/>
      <c r="F114" s="277"/>
      <c r="G114" s="277"/>
      <c r="H114" s="277"/>
      <c r="J114" s="277"/>
      <c r="K114" s="277"/>
      <c r="L114" s="277"/>
      <c r="M114" s="277"/>
      <c r="N114" s="162"/>
      <c r="O114" s="162"/>
      <c r="P114" s="162"/>
      <c r="Q114" s="277"/>
      <c r="R114" s="277"/>
      <c r="S114" s="277"/>
      <c r="T114" s="277"/>
      <c r="U114" s="277"/>
      <c r="V114" s="277"/>
      <c r="W114" s="277"/>
    </row>
    <row r="115" spans="1:23">
      <c r="A115" s="277"/>
      <c r="B115" s="277"/>
      <c r="C115" s="277"/>
      <c r="D115" s="277"/>
      <c r="E115" s="277"/>
      <c r="F115" s="277"/>
      <c r="G115" s="277"/>
      <c r="H115" s="277"/>
      <c r="J115" s="277"/>
      <c r="K115" s="277"/>
      <c r="L115" s="277"/>
      <c r="M115" s="277"/>
      <c r="N115" s="162"/>
      <c r="O115" s="162"/>
      <c r="P115" s="162"/>
      <c r="Q115" s="277"/>
      <c r="R115" s="277"/>
      <c r="S115" s="277"/>
      <c r="T115" s="277"/>
      <c r="U115" s="277"/>
      <c r="V115" s="277"/>
      <c r="W115" s="277"/>
    </row>
    <row r="116" spans="1:23">
      <c r="A116" s="277"/>
      <c r="B116" s="277"/>
      <c r="C116" s="277"/>
      <c r="D116" s="277"/>
      <c r="E116" s="277"/>
      <c r="F116" s="277"/>
      <c r="G116" s="277"/>
      <c r="H116" s="277"/>
      <c r="J116" s="277"/>
      <c r="K116" s="277"/>
      <c r="L116" s="277"/>
      <c r="M116" s="277"/>
      <c r="N116" s="162"/>
      <c r="O116" s="162"/>
      <c r="P116" s="162"/>
      <c r="Q116" s="277"/>
      <c r="R116" s="277"/>
      <c r="S116" s="277"/>
      <c r="T116" s="277"/>
      <c r="U116" s="277"/>
      <c r="V116" s="277"/>
      <c r="W116" s="277"/>
    </row>
    <row r="117" spans="1:23">
      <c r="A117" s="277"/>
      <c r="B117" s="277"/>
      <c r="C117" s="277"/>
      <c r="D117" s="277"/>
      <c r="E117" s="277"/>
      <c r="F117" s="277"/>
      <c r="G117" s="277"/>
      <c r="H117" s="277"/>
      <c r="J117" s="277"/>
      <c r="K117" s="277"/>
      <c r="L117" s="277"/>
      <c r="M117" s="277"/>
      <c r="N117" s="162"/>
      <c r="O117" s="162"/>
      <c r="P117" s="162"/>
      <c r="Q117" s="277"/>
      <c r="R117" s="277"/>
      <c r="S117" s="277"/>
      <c r="T117" s="277"/>
      <c r="U117" s="277"/>
      <c r="V117" s="277"/>
      <c r="W117" s="277"/>
    </row>
    <row r="118" spans="1:23">
      <c r="A118" s="277"/>
      <c r="B118" s="277"/>
      <c r="C118" s="277"/>
      <c r="D118" s="277"/>
      <c r="E118" s="277"/>
      <c r="F118" s="277"/>
      <c r="G118" s="277"/>
      <c r="H118" s="277"/>
      <c r="J118" s="277"/>
      <c r="K118" s="277"/>
      <c r="L118" s="277"/>
      <c r="M118" s="277"/>
      <c r="N118" s="162"/>
      <c r="O118" s="162"/>
      <c r="P118" s="162"/>
      <c r="Q118" s="277"/>
      <c r="R118" s="277"/>
      <c r="S118" s="277"/>
      <c r="T118" s="277"/>
      <c r="U118" s="277"/>
      <c r="V118" s="277"/>
      <c r="W118" s="277"/>
    </row>
    <row r="119" spans="1:23">
      <c r="A119" s="277"/>
      <c r="B119" s="277"/>
      <c r="C119" s="277"/>
      <c r="D119" s="277"/>
      <c r="E119" s="277"/>
      <c r="F119" s="277"/>
      <c r="G119" s="277"/>
      <c r="H119" s="277"/>
      <c r="J119" s="277"/>
      <c r="K119" s="277"/>
      <c r="L119" s="277"/>
      <c r="M119" s="277"/>
      <c r="N119" s="162"/>
      <c r="O119" s="162"/>
      <c r="P119" s="162"/>
      <c r="Q119" s="277"/>
      <c r="R119" s="277"/>
      <c r="S119" s="277"/>
      <c r="T119" s="277"/>
      <c r="U119" s="277"/>
      <c r="V119" s="277"/>
      <c r="W119" s="277"/>
    </row>
    <row r="120" spans="1:23">
      <c r="A120" s="277"/>
      <c r="B120" s="277"/>
      <c r="C120" s="277"/>
      <c r="D120" s="277"/>
      <c r="E120" s="277"/>
      <c r="F120" s="277"/>
      <c r="G120" s="277"/>
      <c r="H120" s="277"/>
      <c r="J120" s="277"/>
      <c r="K120" s="277"/>
      <c r="L120" s="277"/>
      <c r="M120" s="277"/>
      <c r="N120" s="162"/>
      <c r="O120" s="162"/>
      <c r="P120" s="162"/>
      <c r="Q120" s="277"/>
      <c r="R120" s="277"/>
      <c r="S120" s="277"/>
      <c r="T120" s="277"/>
      <c r="U120" s="277"/>
      <c r="V120" s="277"/>
      <c r="W120" s="277"/>
    </row>
    <row r="121" spans="1:23">
      <c r="A121" s="277"/>
      <c r="B121" s="277"/>
      <c r="C121" s="277"/>
      <c r="D121" s="277"/>
      <c r="E121" s="277"/>
      <c r="F121" s="277"/>
      <c r="G121" s="277"/>
      <c r="H121" s="277"/>
      <c r="J121" s="277"/>
      <c r="K121" s="277"/>
      <c r="L121" s="277"/>
      <c r="M121" s="277"/>
      <c r="N121" s="162"/>
      <c r="O121" s="162"/>
      <c r="P121" s="162"/>
      <c r="Q121" s="277"/>
      <c r="R121" s="277"/>
      <c r="S121" s="277"/>
      <c r="T121" s="277"/>
      <c r="U121" s="277"/>
      <c r="V121" s="277"/>
      <c r="W121" s="277"/>
    </row>
    <row r="122" spans="1:23">
      <c r="A122" s="277"/>
      <c r="B122" s="277"/>
      <c r="C122" s="277"/>
      <c r="D122" s="277"/>
      <c r="E122" s="277"/>
      <c r="F122" s="277"/>
      <c r="G122" s="277"/>
      <c r="H122" s="277"/>
      <c r="J122" s="277"/>
      <c r="K122" s="277"/>
      <c r="L122" s="277"/>
      <c r="M122" s="277"/>
      <c r="N122" s="162"/>
      <c r="O122" s="162"/>
      <c r="P122" s="162"/>
      <c r="Q122" s="277"/>
      <c r="R122" s="277"/>
      <c r="S122" s="277"/>
      <c r="T122" s="277"/>
      <c r="U122" s="277"/>
      <c r="V122" s="277"/>
      <c r="W122" s="277"/>
    </row>
    <row r="123" spans="1:23">
      <c r="A123" s="277"/>
      <c r="B123" s="277"/>
      <c r="C123" s="277"/>
      <c r="D123" s="277"/>
      <c r="E123" s="277"/>
      <c r="F123" s="277"/>
      <c r="G123" s="277"/>
      <c r="H123" s="277"/>
      <c r="J123" s="277"/>
      <c r="K123" s="277"/>
      <c r="L123" s="277"/>
      <c r="M123" s="277"/>
      <c r="N123" s="162"/>
      <c r="O123" s="162"/>
      <c r="P123" s="162"/>
      <c r="Q123" s="277"/>
      <c r="R123" s="277"/>
      <c r="S123" s="277"/>
      <c r="T123" s="277"/>
      <c r="U123" s="277"/>
      <c r="V123" s="277"/>
      <c r="W123" s="277"/>
    </row>
    <row r="124" spans="1:23">
      <c r="A124" s="277"/>
      <c r="B124" s="277"/>
      <c r="C124" s="277"/>
      <c r="D124" s="277"/>
      <c r="E124" s="277"/>
      <c r="F124" s="277"/>
      <c r="G124" s="277"/>
      <c r="H124" s="277"/>
      <c r="J124" s="277"/>
      <c r="K124" s="277"/>
      <c r="L124" s="277"/>
      <c r="M124" s="277"/>
      <c r="N124" s="162"/>
      <c r="O124" s="162"/>
      <c r="P124" s="162"/>
      <c r="Q124" s="277"/>
      <c r="R124" s="277"/>
      <c r="S124" s="277"/>
      <c r="T124" s="277"/>
      <c r="U124" s="277"/>
      <c r="V124" s="277"/>
      <c r="W124" s="277"/>
    </row>
    <row r="125" spans="1:23">
      <c r="A125" s="277"/>
      <c r="B125" s="277"/>
      <c r="C125" s="277"/>
      <c r="D125" s="277"/>
      <c r="E125" s="277"/>
      <c r="F125" s="277"/>
      <c r="G125" s="277"/>
      <c r="H125" s="277"/>
      <c r="J125" s="277"/>
      <c r="K125" s="277"/>
      <c r="L125" s="277"/>
      <c r="M125" s="277"/>
      <c r="N125" s="162"/>
      <c r="O125" s="162"/>
      <c r="P125" s="162"/>
      <c r="Q125" s="277"/>
      <c r="R125" s="277"/>
      <c r="S125" s="277"/>
      <c r="T125" s="277"/>
      <c r="U125" s="277"/>
      <c r="V125" s="277"/>
      <c r="W125" s="277"/>
    </row>
    <row r="126" spans="1:23">
      <c r="A126" s="277"/>
      <c r="B126" s="277"/>
      <c r="C126" s="277"/>
      <c r="D126" s="277"/>
      <c r="E126" s="277"/>
      <c r="F126" s="277"/>
      <c r="G126" s="277"/>
      <c r="H126" s="277"/>
      <c r="J126" s="277"/>
      <c r="K126" s="277"/>
      <c r="L126" s="277"/>
      <c r="M126" s="277"/>
      <c r="N126" s="162"/>
      <c r="O126" s="162"/>
      <c r="P126" s="162"/>
      <c r="Q126" s="277"/>
      <c r="R126" s="277"/>
      <c r="S126" s="277"/>
      <c r="T126" s="277"/>
      <c r="U126" s="277"/>
      <c r="V126" s="277"/>
      <c r="W126" s="277"/>
    </row>
    <row r="127" spans="1:23">
      <c r="A127" s="277"/>
      <c r="B127" s="277"/>
      <c r="C127" s="277"/>
      <c r="D127" s="277"/>
      <c r="E127" s="277"/>
      <c r="F127" s="277"/>
      <c r="G127" s="277"/>
      <c r="H127" s="277"/>
      <c r="J127" s="277"/>
      <c r="K127" s="277"/>
      <c r="L127" s="277"/>
      <c r="M127" s="277"/>
      <c r="N127" s="162"/>
      <c r="O127" s="162"/>
      <c r="P127" s="162"/>
      <c r="Q127" s="277"/>
      <c r="R127" s="277"/>
      <c r="S127" s="277"/>
      <c r="T127" s="277"/>
      <c r="U127" s="277"/>
      <c r="V127" s="277"/>
      <c r="W127" s="277"/>
    </row>
    <row r="128" spans="1:23">
      <c r="A128" s="277"/>
      <c r="B128" s="277"/>
      <c r="C128" s="277"/>
      <c r="D128" s="277"/>
      <c r="E128" s="277"/>
      <c r="F128" s="277"/>
      <c r="G128" s="277"/>
      <c r="H128" s="277"/>
      <c r="J128" s="277"/>
      <c r="K128" s="277"/>
      <c r="L128" s="277"/>
      <c r="M128" s="277"/>
      <c r="N128" s="162"/>
      <c r="O128" s="162"/>
      <c r="P128" s="162"/>
      <c r="Q128" s="277"/>
      <c r="R128" s="277"/>
      <c r="S128" s="277"/>
      <c r="T128" s="277"/>
      <c r="U128" s="277"/>
      <c r="V128" s="277"/>
      <c r="W128" s="277"/>
    </row>
    <row r="129" spans="1:23">
      <c r="A129" s="277"/>
      <c r="B129" s="277"/>
      <c r="C129" s="277"/>
      <c r="D129" s="277"/>
      <c r="E129" s="277"/>
      <c r="F129" s="277"/>
      <c r="G129" s="277"/>
      <c r="H129" s="277"/>
      <c r="J129" s="277"/>
      <c r="K129" s="277"/>
      <c r="L129" s="277"/>
      <c r="M129" s="277"/>
      <c r="N129" s="162"/>
      <c r="O129" s="162"/>
      <c r="P129" s="162"/>
      <c r="Q129" s="277"/>
      <c r="R129" s="277"/>
      <c r="S129" s="277"/>
      <c r="T129" s="277"/>
      <c r="U129" s="277"/>
      <c r="V129" s="277"/>
      <c r="W129" s="277"/>
    </row>
    <row r="130" spans="1:23">
      <c r="A130" s="277"/>
      <c r="B130" s="277"/>
      <c r="C130" s="277"/>
      <c r="D130" s="277"/>
      <c r="E130" s="277"/>
      <c r="F130" s="277"/>
      <c r="G130" s="277"/>
      <c r="H130" s="277"/>
      <c r="J130" s="277"/>
      <c r="K130" s="277"/>
      <c r="L130" s="277"/>
      <c r="M130" s="277"/>
      <c r="N130" s="162"/>
      <c r="O130" s="162"/>
      <c r="P130" s="162"/>
      <c r="Q130" s="277"/>
      <c r="R130" s="277"/>
      <c r="S130" s="277"/>
      <c r="T130" s="277"/>
      <c r="U130" s="277"/>
      <c r="V130" s="277"/>
      <c r="W130" s="277"/>
    </row>
    <row r="131" spans="1:23">
      <c r="A131" s="277"/>
      <c r="B131" s="277"/>
      <c r="C131" s="277"/>
      <c r="D131" s="277"/>
      <c r="E131" s="277"/>
      <c r="F131" s="277"/>
      <c r="G131" s="277"/>
      <c r="H131" s="277"/>
      <c r="J131" s="277"/>
      <c r="K131" s="277"/>
      <c r="L131" s="277"/>
      <c r="M131" s="277"/>
      <c r="N131" s="162"/>
      <c r="O131" s="162"/>
      <c r="P131" s="162"/>
      <c r="Q131" s="277"/>
      <c r="R131" s="277"/>
      <c r="S131" s="277"/>
      <c r="T131" s="277"/>
      <c r="U131" s="277"/>
      <c r="V131" s="277"/>
      <c r="W131" s="277"/>
    </row>
    <row r="132" spans="1:23">
      <c r="A132" s="277"/>
      <c r="B132" s="277"/>
      <c r="C132" s="277"/>
      <c r="D132" s="277"/>
      <c r="E132" s="277"/>
      <c r="F132" s="277"/>
      <c r="G132" s="277"/>
      <c r="H132" s="277"/>
      <c r="J132" s="277"/>
      <c r="K132" s="277"/>
      <c r="L132" s="277"/>
      <c r="M132" s="277"/>
      <c r="N132" s="162"/>
      <c r="O132" s="162"/>
      <c r="P132" s="162"/>
      <c r="Q132" s="277"/>
      <c r="R132" s="277"/>
      <c r="S132" s="277"/>
      <c r="T132" s="277"/>
      <c r="U132" s="277"/>
      <c r="V132" s="277"/>
      <c r="W132" s="277"/>
    </row>
    <row r="133" spans="1:23">
      <c r="A133" s="277"/>
      <c r="B133" s="277"/>
      <c r="C133" s="277"/>
      <c r="D133" s="277"/>
      <c r="E133" s="277"/>
      <c r="F133" s="277"/>
      <c r="G133" s="277"/>
      <c r="H133" s="277"/>
      <c r="J133" s="277"/>
      <c r="K133" s="277"/>
      <c r="L133" s="277"/>
      <c r="M133" s="277"/>
      <c r="N133" s="162"/>
      <c r="O133" s="162"/>
      <c r="P133" s="162"/>
      <c r="Q133" s="277"/>
      <c r="R133" s="277"/>
      <c r="S133" s="277"/>
      <c r="T133" s="277"/>
      <c r="U133" s="277"/>
      <c r="V133" s="277"/>
      <c r="W133" s="277"/>
    </row>
    <row r="134" spans="1:23">
      <c r="A134" s="277"/>
      <c r="B134" s="277"/>
      <c r="C134" s="277"/>
      <c r="D134" s="277"/>
      <c r="E134" s="277"/>
      <c r="F134" s="277"/>
      <c r="G134" s="277"/>
      <c r="H134" s="277"/>
      <c r="J134" s="277"/>
      <c r="K134" s="277"/>
      <c r="L134" s="277"/>
      <c r="M134" s="277"/>
      <c r="N134" s="162"/>
      <c r="O134" s="162"/>
      <c r="P134" s="162"/>
      <c r="Q134" s="277"/>
      <c r="R134" s="277"/>
      <c r="S134" s="277"/>
      <c r="T134" s="277"/>
      <c r="U134" s="277"/>
      <c r="V134" s="277"/>
      <c r="W134" s="277"/>
    </row>
    <row r="135" spans="1:23">
      <c r="A135" s="277"/>
      <c r="B135" s="277"/>
      <c r="C135" s="277"/>
      <c r="D135" s="277"/>
      <c r="E135" s="277"/>
      <c r="F135" s="277"/>
      <c r="G135" s="277"/>
      <c r="H135" s="277"/>
      <c r="J135" s="277"/>
      <c r="K135" s="277"/>
      <c r="L135" s="277"/>
      <c r="M135" s="277"/>
      <c r="N135" s="162"/>
      <c r="O135" s="162"/>
      <c r="P135" s="162"/>
      <c r="Q135" s="277"/>
      <c r="R135" s="277"/>
      <c r="S135" s="277"/>
      <c r="T135" s="277"/>
      <c r="U135" s="277"/>
      <c r="V135" s="277"/>
      <c r="W135" s="277"/>
    </row>
    <row r="136" spans="1:23">
      <c r="A136" s="277"/>
      <c r="B136" s="277"/>
      <c r="C136" s="277"/>
      <c r="D136" s="277"/>
      <c r="E136" s="277"/>
      <c r="F136" s="277"/>
      <c r="G136" s="277"/>
      <c r="H136" s="277"/>
      <c r="J136" s="277"/>
      <c r="K136" s="277"/>
      <c r="L136" s="277"/>
      <c r="M136" s="277"/>
      <c r="N136" s="162"/>
      <c r="O136" s="162"/>
      <c r="P136" s="162"/>
      <c r="Q136" s="277"/>
      <c r="R136" s="277"/>
      <c r="S136" s="277"/>
      <c r="T136" s="277"/>
      <c r="U136" s="277"/>
      <c r="V136" s="277"/>
      <c r="W136" s="277"/>
    </row>
    <row r="137" spans="1:23">
      <c r="A137" s="277"/>
      <c r="B137" s="277"/>
      <c r="C137" s="277"/>
      <c r="D137" s="277"/>
      <c r="E137" s="277"/>
      <c r="F137" s="277"/>
      <c r="G137" s="277"/>
      <c r="H137" s="277"/>
      <c r="J137" s="277"/>
      <c r="K137" s="277"/>
      <c r="L137" s="277"/>
      <c r="M137" s="277"/>
      <c r="N137" s="162"/>
      <c r="O137" s="162"/>
      <c r="P137" s="162"/>
      <c r="Q137" s="277"/>
      <c r="R137" s="277"/>
      <c r="S137" s="277"/>
      <c r="T137" s="277"/>
      <c r="U137" s="277"/>
      <c r="V137" s="277"/>
      <c r="W137" s="277"/>
    </row>
    <row r="138" spans="1:23">
      <c r="A138" s="277"/>
      <c r="B138" s="277"/>
      <c r="C138" s="277"/>
      <c r="D138" s="277"/>
      <c r="E138" s="277"/>
      <c r="F138" s="277"/>
      <c r="G138" s="277"/>
      <c r="H138" s="277"/>
      <c r="J138" s="277"/>
      <c r="K138" s="277"/>
      <c r="L138" s="277"/>
      <c r="M138" s="277"/>
      <c r="N138" s="162"/>
      <c r="O138" s="162"/>
      <c r="P138" s="162"/>
      <c r="Q138" s="277"/>
      <c r="R138" s="277"/>
      <c r="S138" s="277"/>
      <c r="T138" s="277"/>
      <c r="U138" s="277"/>
      <c r="V138" s="277"/>
      <c r="W138" s="277"/>
    </row>
    <row r="139" spans="1:23">
      <c r="A139" s="277"/>
      <c r="B139" s="277"/>
      <c r="C139" s="277"/>
      <c r="D139" s="277"/>
      <c r="E139" s="277"/>
      <c r="F139" s="277"/>
      <c r="G139" s="277"/>
      <c r="H139" s="277"/>
      <c r="J139" s="277"/>
      <c r="K139" s="277"/>
      <c r="L139" s="277"/>
      <c r="M139" s="277"/>
      <c r="N139" s="162"/>
      <c r="O139" s="162"/>
      <c r="P139" s="162"/>
      <c r="Q139" s="277"/>
      <c r="R139" s="277"/>
      <c r="S139" s="277"/>
      <c r="T139" s="277"/>
      <c r="U139" s="277"/>
      <c r="V139" s="277"/>
      <c r="W139" s="277"/>
    </row>
    <row r="140" spans="1:23">
      <c r="A140" s="277"/>
      <c r="B140" s="277"/>
      <c r="C140" s="277"/>
      <c r="D140" s="277"/>
      <c r="E140" s="277"/>
      <c r="F140" s="277"/>
      <c r="G140" s="277"/>
      <c r="H140" s="277"/>
      <c r="J140" s="277"/>
      <c r="K140" s="277"/>
      <c r="L140" s="277"/>
      <c r="M140" s="277"/>
      <c r="N140" s="162"/>
      <c r="O140" s="162"/>
      <c r="P140" s="162"/>
      <c r="Q140" s="277"/>
      <c r="R140" s="277"/>
      <c r="S140" s="277"/>
      <c r="T140" s="277"/>
      <c r="U140" s="277"/>
      <c r="V140" s="277"/>
      <c r="W140" s="277"/>
    </row>
    <row r="141" spans="1:23">
      <c r="A141" s="277"/>
      <c r="B141" s="277"/>
      <c r="C141" s="277"/>
      <c r="D141" s="277"/>
      <c r="E141" s="277"/>
      <c r="F141" s="277"/>
      <c r="G141" s="277"/>
      <c r="H141" s="277"/>
      <c r="J141" s="277"/>
      <c r="K141" s="277"/>
      <c r="L141" s="277"/>
      <c r="M141" s="277"/>
      <c r="N141" s="162"/>
      <c r="O141" s="162"/>
      <c r="P141" s="162"/>
      <c r="Q141" s="277"/>
      <c r="R141" s="277"/>
      <c r="S141" s="277"/>
      <c r="T141" s="277"/>
      <c r="U141" s="277"/>
      <c r="V141" s="277"/>
      <c r="W141" s="277"/>
    </row>
    <row r="142" spans="1:23">
      <c r="A142" s="277"/>
      <c r="B142" s="277"/>
      <c r="C142" s="277"/>
      <c r="D142" s="277"/>
      <c r="E142" s="277"/>
      <c r="F142" s="277"/>
      <c r="G142" s="277"/>
      <c r="H142" s="277"/>
      <c r="J142" s="277"/>
      <c r="K142" s="277"/>
      <c r="L142" s="277"/>
      <c r="M142" s="277"/>
      <c r="N142" s="162"/>
      <c r="O142" s="162"/>
      <c r="P142" s="162"/>
      <c r="Q142" s="277"/>
      <c r="R142" s="277"/>
      <c r="S142" s="277"/>
      <c r="T142" s="277"/>
      <c r="U142" s="277"/>
      <c r="V142" s="277"/>
      <c r="W142" s="277"/>
    </row>
    <row r="143" spans="1:23">
      <c r="A143" s="277"/>
      <c r="B143" s="277"/>
      <c r="C143" s="277"/>
      <c r="D143" s="277"/>
      <c r="E143" s="277"/>
      <c r="F143" s="277"/>
      <c r="G143" s="277"/>
      <c r="H143" s="277"/>
      <c r="J143" s="277"/>
      <c r="K143" s="277"/>
      <c r="L143" s="277"/>
      <c r="M143" s="277"/>
      <c r="N143" s="162"/>
      <c r="O143" s="162"/>
      <c r="P143" s="162"/>
      <c r="Q143" s="277"/>
      <c r="R143" s="277"/>
      <c r="S143" s="277"/>
      <c r="T143" s="277"/>
      <c r="U143" s="277"/>
      <c r="V143" s="277"/>
      <c r="W143" s="277"/>
    </row>
    <row r="144" spans="1:23">
      <c r="A144" s="277"/>
      <c r="B144" s="277"/>
      <c r="C144" s="277"/>
      <c r="D144" s="277"/>
      <c r="E144" s="277"/>
      <c r="F144" s="277"/>
      <c r="G144" s="277"/>
      <c r="H144" s="277"/>
      <c r="J144" s="277"/>
      <c r="K144" s="277"/>
      <c r="L144" s="277"/>
      <c r="M144" s="277"/>
      <c r="N144" s="162"/>
      <c r="O144" s="162"/>
      <c r="P144" s="162"/>
      <c r="Q144" s="277"/>
      <c r="R144" s="277"/>
      <c r="S144" s="277"/>
      <c r="T144" s="277"/>
      <c r="U144" s="277"/>
      <c r="V144" s="277"/>
      <c r="W144" s="277"/>
    </row>
    <row r="145" spans="1:23">
      <c r="A145" s="277"/>
      <c r="B145" s="277"/>
      <c r="C145" s="277"/>
      <c r="D145" s="277"/>
      <c r="E145" s="277"/>
      <c r="F145" s="277"/>
      <c r="G145" s="277"/>
      <c r="H145" s="277"/>
      <c r="J145" s="277"/>
      <c r="K145" s="277"/>
      <c r="L145" s="277"/>
      <c r="M145" s="277"/>
      <c r="N145" s="162"/>
      <c r="O145" s="162"/>
      <c r="P145" s="162"/>
      <c r="Q145" s="277"/>
      <c r="R145" s="277"/>
      <c r="S145" s="277"/>
      <c r="T145" s="277"/>
      <c r="U145" s="277"/>
      <c r="V145" s="277"/>
      <c r="W145" s="277"/>
    </row>
    <row r="146" spans="1:23">
      <c r="A146" s="277"/>
      <c r="B146" s="277"/>
      <c r="C146" s="277"/>
      <c r="D146" s="277"/>
      <c r="E146" s="277"/>
      <c r="F146" s="277"/>
      <c r="G146" s="277"/>
      <c r="H146" s="277"/>
      <c r="J146" s="277"/>
      <c r="K146" s="277"/>
      <c r="L146" s="277"/>
      <c r="M146" s="277"/>
      <c r="N146" s="162"/>
      <c r="O146" s="162"/>
      <c r="P146" s="162"/>
      <c r="Q146" s="277"/>
      <c r="R146" s="277"/>
      <c r="S146" s="277"/>
      <c r="T146" s="277"/>
      <c r="U146" s="277"/>
      <c r="V146" s="277"/>
      <c r="W146" s="277"/>
    </row>
    <row r="147" spans="1:23">
      <c r="A147" s="277"/>
      <c r="B147" s="277"/>
      <c r="C147" s="277"/>
      <c r="D147" s="277"/>
      <c r="E147" s="277"/>
      <c r="F147" s="277"/>
      <c r="G147" s="277"/>
      <c r="H147" s="277"/>
      <c r="J147" s="277"/>
      <c r="K147" s="277"/>
      <c r="L147" s="277"/>
      <c r="M147" s="277"/>
      <c r="N147" s="162"/>
      <c r="O147" s="162"/>
      <c r="P147" s="162"/>
      <c r="Q147" s="277"/>
      <c r="R147" s="277"/>
      <c r="S147" s="277"/>
      <c r="T147" s="277"/>
      <c r="U147" s="277"/>
      <c r="V147" s="277"/>
      <c r="W147" s="277"/>
    </row>
    <row r="148" spans="1:23">
      <c r="A148" s="277"/>
      <c r="B148" s="277"/>
      <c r="C148" s="277"/>
      <c r="D148" s="277"/>
      <c r="E148" s="277"/>
      <c r="F148" s="277"/>
      <c r="G148" s="277"/>
      <c r="H148" s="277"/>
      <c r="J148" s="277"/>
      <c r="K148" s="277"/>
      <c r="L148" s="277"/>
      <c r="M148" s="277"/>
      <c r="N148" s="162"/>
      <c r="O148" s="162"/>
      <c r="P148" s="162"/>
      <c r="Q148" s="277"/>
      <c r="R148" s="277"/>
      <c r="S148" s="277"/>
      <c r="T148" s="277"/>
      <c r="U148" s="277"/>
      <c r="V148" s="277"/>
      <c r="W148" s="277"/>
    </row>
    <row r="149" spans="1:23">
      <c r="A149" s="277"/>
      <c r="B149" s="277"/>
      <c r="C149" s="277"/>
      <c r="D149" s="277"/>
      <c r="E149" s="277"/>
      <c r="F149" s="277"/>
      <c r="G149" s="277"/>
      <c r="H149" s="277"/>
      <c r="J149" s="277"/>
      <c r="K149" s="277"/>
      <c r="L149" s="277"/>
      <c r="M149" s="277"/>
      <c r="N149" s="162"/>
      <c r="O149" s="162"/>
      <c r="P149" s="162"/>
      <c r="Q149" s="277"/>
      <c r="R149" s="277"/>
      <c r="S149" s="277"/>
      <c r="T149" s="277"/>
      <c r="U149" s="277"/>
      <c r="V149" s="277"/>
      <c r="W149" s="277"/>
    </row>
    <row r="150" spans="1:23">
      <c r="A150" s="277"/>
      <c r="B150" s="277"/>
      <c r="C150" s="277"/>
      <c r="D150" s="277"/>
      <c r="E150" s="277"/>
      <c r="F150" s="277"/>
      <c r="G150" s="277"/>
      <c r="H150" s="277"/>
      <c r="J150" s="277"/>
      <c r="K150" s="277"/>
      <c r="L150" s="277"/>
      <c r="M150" s="277"/>
      <c r="N150" s="162"/>
      <c r="O150" s="162"/>
      <c r="P150" s="162"/>
      <c r="Q150" s="277"/>
      <c r="R150" s="277"/>
      <c r="S150" s="277"/>
      <c r="T150" s="277"/>
      <c r="U150" s="277"/>
      <c r="V150" s="277"/>
      <c r="W150" s="277"/>
    </row>
    <row r="151" spans="1:23">
      <c r="A151" s="277"/>
      <c r="B151" s="277"/>
      <c r="C151" s="277"/>
      <c r="D151" s="277"/>
      <c r="E151" s="277"/>
      <c r="F151" s="277"/>
      <c r="G151" s="277"/>
      <c r="H151" s="277"/>
      <c r="J151" s="277"/>
      <c r="K151" s="277"/>
      <c r="L151" s="277"/>
      <c r="M151" s="277"/>
      <c r="N151" s="162"/>
      <c r="O151" s="162"/>
      <c r="P151" s="162"/>
      <c r="Q151" s="277"/>
      <c r="R151" s="277"/>
      <c r="S151" s="277"/>
      <c r="T151" s="277"/>
      <c r="U151" s="277"/>
      <c r="V151" s="277"/>
      <c r="W151" s="277"/>
    </row>
    <row r="152" spans="1:23">
      <c r="A152" s="277"/>
      <c r="B152" s="277"/>
      <c r="C152" s="277"/>
      <c r="D152" s="277"/>
      <c r="E152" s="277"/>
      <c r="F152" s="277"/>
      <c r="G152" s="277"/>
      <c r="H152" s="277"/>
      <c r="J152" s="277"/>
      <c r="K152" s="277"/>
      <c r="L152" s="277"/>
      <c r="M152" s="277"/>
      <c r="N152" s="162"/>
      <c r="O152" s="162"/>
      <c r="P152" s="162"/>
      <c r="Q152" s="277"/>
      <c r="R152" s="277"/>
      <c r="S152" s="277"/>
      <c r="T152" s="277"/>
      <c r="U152" s="277"/>
      <c r="V152" s="277"/>
      <c r="W152" s="277"/>
    </row>
    <row r="153" spans="1:23">
      <c r="A153" s="277"/>
      <c r="B153" s="277"/>
      <c r="C153" s="277"/>
      <c r="D153" s="277"/>
      <c r="E153" s="277"/>
      <c r="F153" s="277"/>
      <c r="G153" s="277"/>
      <c r="H153" s="277"/>
      <c r="J153" s="277"/>
      <c r="K153" s="277"/>
      <c r="L153" s="277"/>
      <c r="M153" s="277"/>
      <c r="N153" s="162"/>
      <c r="O153" s="162"/>
      <c r="P153" s="162"/>
      <c r="Q153" s="277"/>
      <c r="R153" s="277"/>
      <c r="S153" s="277"/>
      <c r="T153" s="277"/>
      <c r="U153" s="277"/>
      <c r="V153" s="277"/>
      <c r="W153" s="277"/>
    </row>
    <row r="154" spans="1:23">
      <c r="A154" s="277"/>
      <c r="B154" s="277"/>
      <c r="C154" s="277"/>
      <c r="D154" s="277"/>
      <c r="E154" s="277"/>
      <c r="F154" s="277"/>
      <c r="G154" s="277"/>
      <c r="H154" s="277"/>
      <c r="J154" s="277"/>
      <c r="K154" s="277"/>
      <c r="L154" s="277"/>
      <c r="M154" s="277"/>
      <c r="N154" s="162"/>
      <c r="O154" s="162"/>
      <c r="P154" s="162"/>
      <c r="Q154" s="277"/>
      <c r="R154" s="277"/>
      <c r="S154" s="277"/>
      <c r="T154" s="277"/>
      <c r="U154" s="277"/>
      <c r="V154" s="277"/>
      <c r="W154" s="277"/>
    </row>
    <row r="155" spans="1:23">
      <c r="A155" s="277"/>
      <c r="B155" s="277"/>
      <c r="C155" s="277"/>
      <c r="D155" s="277"/>
      <c r="E155" s="277"/>
      <c r="F155" s="277"/>
      <c r="G155" s="277"/>
      <c r="H155" s="277"/>
      <c r="J155" s="277"/>
      <c r="K155" s="277"/>
      <c r="L155" s="277"/>
      <c r="M155" s="277"/>
      <c r="N155" s="162"/>
      <c r="O155" s="162"/>
      <c r="P155" s="162"/>
      <c r="Q155" s="277"/>
      <c r="R155" s="277"/>
      <c r="S155" s="277"/>
      <c r="T155" s="277"/>
      <c r="U155" s="277"/>
      <c r="V155" s="277"/>
      <c r="W155" s="277"/>
    </row>
    <row r="156" spans="1:23">
      <c r="A156" s="277"/>
      <c r="B156" s="277"/>
      <c r="C156" s="277"/>
      <c r="D156" s="277"/>
      <c r="E156" s="277"/>
      <c r="F156" s="277"/>
      <c r="G156" s="277"/>
      <c r="H156" s="277"/>
      <c r="J156" s="277"/>
      <c r="K156" s="277"/>
      <c r="L156" s="277"/>
      <c r="M156" s="277"/>
      <c r="N156" s="162"/>
      <c r="O156" s="162"/>
      <c r="P156" s="162"/>
      <c r="Q156" s="277"/>
      <c r="R156" s="277"/>
      <c r="S156" s="277"/>
      <c r="T156" s="277"/>
      <c r="U156" s="277"/>
      <c r="V156" s="277"/>
      <c r="W156" s="277"/>
    </row>
    <row r="157" spans="1:23">
      <c r="A157" s="277"/>
      <c r="B157" s="277"/>
      <c r="C157" s="277"/>
      <c r="D157" s="277"/>
      <c r="E157" s="277"/>
      <c r="F157" s="277"/>
      <c r="G157" s="277"/>
      <c r="H157" s="277"/>
      <c r="J157" s="277"/>
      <c r="K157" s="277"/>
      <c r="L157" s="277"/>
      <c r="M157" s="277"/>
      <c r="N157" s="162"/>
      <c r="O157" s="162"/>
      <c r="P157" s="162"/>
      <c r="Q157" s="277"/>
      <c r="R157" s="277"/>
      <c r="S157" s="277"/>
      <c r="T157" s="277"/>
      <c r="U157" s="277"/>
      <c r="V157" s="277"/>
      <c r="W157" s="277"/>
    </row>
    <row r="158" spans="1:23">
      <c r="A158" s="277"/>
      <c r="B158" s="277"/>
      <c r="C158" s="277"/>
      <c r="D158" s="277"/>
      <c r="E158" s="277"/>
      <c r="F158" s="277"/>
      <c r="G158" s="277"/>
      <c r="H158" s="277"/>
      <c r="J158" s="277"/>
      <c r="K158" s="277"/>
      <c r="L158" s="277"/>
      <c r="M158" s="277"/>
      <c r="N158" s="162"/>
      <c r="O158" s="162"/>
      <c r="P158" s="162"/>
      <c r="Q158" s="277"/>
      <c r="R158" s="277"/>
      <c r="S158" s="277"/>
      <c r="T158" s="277"/>
      <c r="U158" s="277"/>
      <c r="V158" s="277"/>
      <c r="W158" s="277"/>
    </row>
    <row r="159" spans="1:23">
      <c r="A159" s="277"/>
      <c r="B159" s="277"/>
      <c r="C159" s="277"/>
      <c r="D159" s="277"/>
      <c r="E159" s="277"/>
      <c r="F159" s="277"/>
      <c r="G159" s="277"/>
      <c r="H159" s="277"/>
      <c r="J159" s="277"/>
      <c r="K159" s="277"/>
      <c r="L159" s="277"/>
      <c r="M159" s="277"/>
      <c r="N159" s="162"/>
      <c r="O159" s="162"/>
      <c r="P159" s="162"/>
      <c r="Q159" s="277"/>
      <c r="R159" s="277"/>
      <c r="S159" s="277"/>
      <c r="T159" s="277"/>
      <c r="U159" s="277"/>
      <c r="V159" s="277"/>
      <c r="W159" s="277"/>
    </row>
    <row r="160" spans="1:23">
      <c r="A160" s="277"/>
      <c r="B160" s="277"/>
      <c r="C160" s="277"/>
      <c r="D160" s="277"/>
      <c r="E160" s="277"/>
      <c r="F160" s="277"/>
      <c r="G160" s="277"/>
      <c r="H160" s="277"/>
      <c r="J160" s="277"/>
      <c r="K160" s="277"/>
      <c r="L160" s="277"/>
      <c r="M160" s="277"/>
      <c r="N160" s="162"/>
      <c r="O160" s="162"/>
      <c r="P160" s="162"/>
      <c r="Q160" s="277"/>
      <c r="R160" s="277"/>
      <c r="S160" s="277"/>
      <c r="T160" s="277"/>
      <c r="U160" s="277"/>
      <c r="V160" s="277"/>
      <c r="W160" s="277"/>
    </row>
    <row r="161" spans="1:23">
      <c r="A161" s="277"/>
      <c r="B161" s="277"/>
      <c r="C161" s="277"/>
      <c r="D161" s="277"/>
      <c r="E161" s="277"/>
      <c r="F161" s="277"/>
      <c r="G161" s="277"/>
      <c r="H161" s="277"/>
      <c r="J161" s="277"/>
      <c r="K161" s="277"/>
      <c r="L161" s="277"/>
      <c r="M161" s="277"/>
      <c r="N161" s="162"/>
      <c r="O161" s="162"/>
      <c r="P161" s="162"/>
      <c r="Q161" s="277"/>
      <c r="R161" s="277"/>
      <c r="S161" s="277"/>
      <c r="T161" s="277"/>
      <c r="U161" s="277"/>
      <c r="V161" s="277"/>
      <c r="W161" s="277"/>
    </row>
    <row r="162" spans="1:23">
      <c r="A162" s="277"/>
      <c r="B162" s="277"/>
      <c r="C162" s="277"/>
      <c r="D162" s="277"/>
      <c r="E162" s="277"/>
      <c r="F162" s="277"/>
      <c r="G162" s="277"/>
      <c r="H162" s="277"/>
      <c r="J162" s="277"/>
      <c r="K162" s="277"/>
      <c r="L162" s="277"/>
      <c r="M162" s="277"/>
      <c r="N162" s="162"/>
      <c r="O162" s="162"/>
      <c r="P162" s="162"/>
      <c r="Q162" s="277"/>
      <c r="R162" s="277"/>
      <c r="S162" s="277"/>
      <c r="T162" s="277"/>
      <c r="U162" s="277"/>
      <c r="V162" s="277"/>
      <c r="W162" s="277"/>
    </row>
    <row r="163" spans="1:23">
      <c r="A163" s="277"/>
      <c r="B163" s="277"/>
      <c r="C163" s="277"/>
      <c r="D163" s="277"/>
      <c r="E163" s="277"/>
      <c r="F163" s="277"/>
      <c r="G163" s="277"/>
      <c r="H163" s="277"/>
      <c r="J163" s="277"/>
      <c r="K163" s="277"/>
      <c r="L163" s="277"/>
      <c r="M163" s="277"/>
      <c r="N163" s="162"/>
      <c r="O163" s="162"/>
      <c r="P163" s="162"/>
      <c r="Q163" s="277"/>
      <c r="R163" s="277"/>
      <c r="S163" s="277"/>
      <c r="T163" s="277"/>
      <c r="U163" s="277"/>
      <c r="V163" s="277"/>
      <c r="W163" s="277"/>
    </row>
    <row r="164" spans="1:23">
      <c r="A164" s="277"/>
      <c r="B164" s="277"/>
      <c r="C164" s="277"/>
      <c r="D164" s="277"/>
      <c r="E164" s="277"/>
      <c r="F164" s="277"/>
      <c r="G164" s="277"/>
      <c r="H164" s="277"/>
      <c r="J164" s="277"/>
      <c r="K164" s="277"/>
      <c r="L164" s="277"/>
      <c r="M164" s="277"/>
      <c r="N164" s="162"/>
      <c r="O164" s="162"/>
      <c r="P164" s="162"/>
      <c r="Q164" s="277"/>
      <c r="R164" s="277"/>
      <c r="S164" s="277"/>
      <c r="T164" s="277"/>
      <c r="U164" s="277"/>
      <c r="V164" s="277"/>
      <c r="W164" s="277"/>
    </row>
    <row r="165" spans="1:23">
      <c r="A165" s="277"/>
      <c r="B165" s="277"/>
      <c r="C165" s="277"/>
      <c r="D165" s="277"/>
      <c r="E165" s="277"/>
      <c r="F165" s="277"/>
      <c r="G165" s="277"/>
      <c r="H165" s="277"/>
      <c r="J165" s="277"/>
      <c r="K165" s="277"/>
      <c r="L165" s="277"/>
      <c r="M165" s="277"/>
      <c r="N165" s="162"/>
      <c r="O165" s="162"/>
      <c r="P165" s="162"/>
      <c r="Q165" s="277"/>
      <c r="R165" s="277"/>
      <c r="S165" s="277"/>
      <c r="T165" s="277"/>
      <c r="U165" s="277"/>
      <c r="V165" s="277"/>
      <c r="W165" s="277"/>
    </row>
    <row r="166" spans="1:23">
      <c r="A166" s="277"/>
      <c r="B166" s="277"/>
      <c r="C166" s="277"/>
      <c r="D166" s="277"/>
      <c r="E166" s="277"/>
      <c r="F166" s="277"/>
      <c r="G166" s="277"/>
      <c r="H166" s="277"/>
      <c r="J166" s="277"/>
      <c r="K166" s="277"/>
      <c r="L166" s="277"/>
      <c r="M166" s="277"/>
      <c r="N166" s="162"/>
      <c r="O166" s="162"/>
      <c r="P166" s="162"/>
      <c r="Q166" s="277"/>
      <c r="R166" s="277"/>
      <c r="S166" s="277"/>
      <c r="T166" s="277"/>
      <c r="U166" s="277"/>
      <c r="V166" s="277"/>
      <c r="W166" s="277"/>
    </row>
    <row r="167" spans="1:23">
      <c r="A167" s="277"/>
      <c r="B167" s="277"/>
      <c r="C167" s="277"/>
      <c r="D167" s="277"/>
      <c r="E167" s="277"/>
      <c r="F167" s="277"/>
      <c r="G167" s="277"/>
      <c r="H167" s="277"/>
      <c r="J167" s="277"/>
      <c r="K167" s="277"/>
      <c r="L167" s="277"/>
      <c r="M167" s="277"/>
      <c r="N167" s="162"/>
      <c r="O167" s="162"/>
      <c r="P167" s="162"/>
      <c r="Q167" s="277"/>
      <c r="R167" s="277"/>
      <c r="S167" s="277"/>
      <c r="T167" s="277"/>
      <c r="U167" s="277"/>
      <c r="V167" s="277"/>
      <c r="W167" s="277"/>
    </row>
    <row r="168" spans="1:23">
      <c r="A168" s="277"/>
      <c r="B168" s="277"/>
      <c r="C168" s="277"/>
      <c r="D168" s="277"/>
      <c r="E168" s="277"/>
      <c r="F168" s="277"/>
      <c r="G168" s="277"/>
      <c r="H168" s="277"/>
      <c r="J168" s="277"/>
      <c r="K168" s="277"/>
      <c r="L168" s="277"/>
      <c r="M168" s="277"/>
      <c r="N168" s="162"/>
      <c r="O168" s="162"/>
      <c r="P168" s="162"/>
      <c r="Q168" s="277"/>
      <c r="R168" s="277"/>
      <c r="S168" s="277"/>
      <c r="T168" s="277"/>
      <c r="U168" s="277"/>
      <c r="V168" s="277"/>
      <c r="W168" s="277"/>
    </row>
    <row r="169" spans="1:23">
      <c r="A169" s="277"/>
      <c r="B169" s="277"/>
      <c r="C169" s="277"/>
      <c r="D169" s="277"/>
      <c r="E169" s="277"/>
      <c r="F169" s="277"/>
      <c r="G169" s="277"/>
      <c r="H169" s="277"/>
      <c r="J169" s="277"/>
      <c r="K169" s="277"/>
      <c r="L169" s="277"/>
      <c r="M169" s="277"/>
      <c r="N169" s="162"/>
      <c r="O169" s="162"/>
      <c r="P169" s="162"/>
      <c r="Q169" s="277"/>
      <c r="R169" s="277"/>
      <c r="S169" s="277"/>
      <c r="T169" s="277"/>
      <c r="U169" s="277"/>
      <c r="V169" s="277"/>
      <c r="W169" s="277"/>
    </row>
    <row r="170" spans="1:23">
      <c r="A170" s="277"/>
      <c r="B170" s="277"/>
      <c r="C170" s="277"/>
      <c r="D170" s="277"/>
      <c r="E170" s="277"/>
      <c r="F170" s="277"/>
      <c r="G170" s="277"/>
      <c r="H170" s="277"/>
      <c r="J170" s="277"/>
      <c r="K170" s="277"/>
      <c r="L170" s="277"/>
      <c r="M170" s="277"/>
      <c r="N170" s="162"/>
      <c r="O170" s="162"/>
      <c r="P170" s="162"/>
      <c r="Q170" s="277"/>
      <c r="R170" s="277"/>
      <c r="S170" s="277"/>
      <c r="T170" s="277"/>
      <c r="U170" s="277"/>
      <c r="V170" s="277"/>
      <c r="W170" s="277"/>
    </row>
    <row r="171" spans="1:23">
      <c r="A171" s="277"/>
      <c r="B171" s="277"/>
      <c r="C171" s="277"/>
      <c r="D171" s="277"/>
      <c r="E171" s="277"/>
      <c r="F171" s="277"/>
      <c r="G171" s="277"/>
      <c r="H171" s="277"/>
      <c r="J171" s="277"/>
      <c r="K171" s="277"/>
      <c r="L171" s="277"/>
      <c r="M171" s="277"/>
      <c r="N171" s="162"/>
      <c r="O171" s="162"/>
      <c r="P171" s="162"/>
      <c r="Q171" s="277"/>
      <c r="R171" s="277"/>
      <c r="S171" s="277"/>
      <c r="T171" s="277"/>
      <c r="U171" s="277"/>
      <c r="V171" s="277"/>
      <c r="W171" s="277"/>
    </row>
    <row r="172" spans="1:23">
      <c r="A172" s="277"/>
      <c r="B172" s="277"/>
      <c r="C172" s="277"/>
      <c r="D172" s="277"/>
      <c r="E172" s="277"/>
      <c r="F172" s="277"/>
      <c r="G172" s="277"/>
      <c r="H172" s="277"/>
      <c r="J172" s="277"/>
      <c r="K172" s="277"/>
      <c r="L172" s="277"/>
      <c r="M172" s="277"/>
      <c r="N172" s="162"/>
      <c r="O172" s="162"/>
      <c r="P172" s="162"/>
      <c r="Q172" s="277"/>
      <c r="R172" s="277"/>
      <c r="S172" s="277"/>
      <c r="T172" s="277"/>
      <c r="U172" s="277"/>
      <c r="V172" s="277"/>
      <c r="W172" s="277"/>
    </row>
    <row r="173" spans="1:23">
      <c r="A173" s="277"/>
      <c r="B173" s="277"/>
      <c r="C173" s="277"/>
      <c r="D173" s="277"/>
      <c r="E173" s="277"/>
      <c r="F173" s="277"/>
      <c r="G173" s="277"/>
      <c r="H173" s="277"/>
      <c r="J173" s="277"/>
      <c r="K173" s="277"/>
      <c r="L173" s="277"/>
      <c r="M173" s="277"/>
      <c r="N173" s="162"/>
      <c r="O173" s="162"/>
      <c r="P173" s="162"/>
      <c r="Q173" s="277"/>
      <c r="R173" s="277"/>
      <c r="S173" s="277"/>
      <c r="T173" s="277"/>
      <c r="U173" s="277"/>
      <c r="V173" s="277"/>
      <c r="W173" s="277"/>
    </row>
    <row r="174" spans="1:23">
      <c r="A174" s="277"/>
      <c r="B174" s="277"/>
      <c r="C174" s="277"/>
      <c r="D174" s="277"/>
      <c r="E174" s="277"/>
      <c r="F174" s="277"/>
      <c r="G174" s="277"/>
      <c r="H174" s="277"/>
      <c r="J174" s="277"/>
      <c r="K174" s="277"/>
      <c r="L174" s="277"/>
      <c r="M174" s="277"/>
      <c r="N174" s="162"/>
      <c r="O174" s="162"/>
      <c r="P174" s="162"/>
      <c r="Q174" s="277"/>
      <c r="R174" s="277"/>
      <c r="S174" s="277"/>
      <c r="T174" s="277"/>
      <c r="U174" s="277"/>
      <c r="V174" s="277"/>
      <c r="W174" s="277"/>
    </row>
    <row r="175" spans="1:23">
      <c r="A175" s="277"/>
      <c r="B175" s="277"/>
      <c r="C175" s="277"/>
      <c r="D175" s="277"/>
      <c r="E175" s="277"/>
      <c r="F175" s="277"/>
      <c r="G175" s="277"/>
      <c r="H175" s="277"/>
      <c r="J175" s="277"/>
      <c r="K175" s="277"/>
      <c r="L175" s="277"/>
      <c r="M175" s="277"/>
      <c r="N175" s="162"/>
      <c r="O175" s="162"/>
      <c r="P175" s="162"/>
      <c r="Q175" s="277"/>
      <c r="R175" s="277"/>
      <c r="S175" s="277"/>
      <c r="T175" s="277"/>
      <c r="U175" s="277"/>
      <c r="V175" s="277"/>
      <c r="W175" s="277"/>
    </row>
    <row r="176" spans="1:23">
      <c r="A176" s="277"/>
      <c r="B176" s="277"/>
      <c r="C176" s="277"/>
      <c r="D176" s="277"/>
      <c r="E176" s="277"/>
      <c r="F176" s="277"/>
      <c r="G176" s="277"/>
      <c r="H176" s="277"/>
      <c r="J176" s="277"/>
      <c r="K176" s="277"/>
      <c r="L176" s="277"/>
      <c r="M176" s="277"/>
      <c r="N176" s="162"/>
      <c r="O176" s="162"/>
      <c r="P176" s="162"/>
      <c r="Q176" s="277"/>
      <c r="R176" s="277"/>
      <c r="S176" s="277"/>
      <c r="T176" s="277"/>
      <c r="U176" s="277"/>
      <c r="V176" s="277"/>
      <c r="W176" s="277"/>
    </row>
    <row r="177" spans="1:23">
      <c r="A177" s="277"/>
      <c r="B177" s="277"/>
      <c r="C177" s="277"/>
      <c r="D177" s="277"/>
      <c r="E177" s="277"/>
      <c r="F177" s="277"/>
      <c r="G177" s="277"/>
      <c r="H177" s="277"/>
      <c r="J177" s="277"/>
      <c r="K177" s="277"/>
      <c r="L177" s="277"/>
      <c r="M177" s="277"/>
      <c r="N177" s="162"/>
      <c r="O177" s="162"/>
      <c r="P177" s="162"/>
      <c r="Q177" s="277"/>
      <c r="R177" s="277"/>
      <c r="S177" s="277"/>
      <c r="T177" s="277"/>
      <c r="U177" s="277"/>
      <c r="V177" s="277"/>
      <c r="W177" s="277"/>
    </row>
    <row r="178" spans="1:23">
      <c r="A178" s="277"/>
      <c r="B178" s="277"/>
      <c r="C178" s="277"/>
      <c r="D178" s="277"/>
      <c r="E178" s="277"/>
      <c r="F178" s="277"/>
      <c r="G178" s="277"/>
      <c r="H178" s="277"/>
      <c r="J178" s="277"/>
      <c r="K178" s="277"/>
      <c r="L178" s="277"/>
      <c r="M178" s="277"/>
      <c r="N178" s="162"/>
      <c r="O178" s="162"/>
      <c r="P178" s="162"/>
      <c r="Q178" s="277"/>
      <c r="R178" s="277"/>
      <c r="S178" s="277"/>
      <c r="T178" s="277"/>
      <c r="U178" s="277"/>
      <c r="V178" s="277"/>
      <c r="W178" s="277"/>
    </row>
    <row r="179" spans="1:23">
      <c r="A179" s="277"/>
      <c r="B179" s="277"/>
      <c r="C179" s="277"/>
      <c r="D179" s="277"/>
      <c r="E179" s="277"/>
      <c r="F179" s="277"/>
      <c r="G179" s="277"/>
      <c r="H179" s="277"/>
      <c r="J179" s="277"/>
      <c r="K179" s="277"/>
      <c r="L179" s="277"/>
      <c r="M179" s="277"/>
      <c r="N179" s="162"/>
      <c r="O179" s="162"/>
      <c r="P179" s="162"/>
      <c r="Q179" s="277"/>
      <c r="R179" s="277"/>
      <c r="S179" s="277"/>
      <c r="T179" s="277"/>
      <c r="U179" s="277"/>
      <c r="V179" s="277"/>
      <c r="W179" s="277"/>
    </row>
    <row r="180" spans="1:23">
      <c r="A180" s="277"/>
      <c r="B180" s="277"/>
      <c r="C180" s="277"/>
      <c r="D180" s="277"/>
      <c r="E180" s="277"/>
      <c r="F180" s="277"/>
      <c r="G180" s="277"/>
      <c r="H180" s="277"/>
      <c r="J180" s="277"/>
      <c r="K180" s="277"/>
      <c r="L180" s="277"/>
      <c r="M180" s="277"/>
      <c r="N180" s="162"/>
      <c r="O180" s="162"/>
      <c r="P180" s="162"/>
      <c r="Q180" s="277"/>
      <c r="R180" s="277"/>
      <c r="S180" s="277"/>
      <c r="T180" s="277"/>
      <c r="U180" s="277"/>
      <c r="V180" s="277"/>
      <c r="W180" s="277"/>
    </row>
    <row r="181" spans="1:23">
      <c r="A181" s="277"/>
      <c r="B181" s="277"/>
      <c r="C181" s="277"/>
      <c r="D181" s="277"/>
      <c r="E181" s="277"/>
      <c r="F181" s="277"/>
      <c r="G181" s="277"/>
      <c r="H181" s="277"/>
      <c r="J181" s="277"/>
      <c r="K181" s="277"/>
      <c r="L181" s="277"/>
      <c r="M181" s="277"/>
      <c r="N181" s="162"/>
      <c r="O181" s="162"/>
      <c r="P181" s="162"/>
      <c r="Q181" s="277"/>
      <c r="R181" s="277"/>
      <c r="S181" s="277"/>
      <c r="T181" s="277"/>
      <c r="U181" s="277"/>
      <c r="V181" s="277"/>
      <c r="W181" s="277"/>
    </row>
    <row r="182" spans="1:23">
      <c r="A182" s="277"/>
      <c r="B182" s="277"/>
      <c r="C182" s="277"/>
      <c r="D182" s="277"/>
      <c r="E182" s="277"/>
      <c r="F182" s="277"/>
      <c r="G182" s="277"/>
      <c r="H182" s="277"/>
      <c r="J182" s="277"/>
      <c r="K182" s="277"/>
      <c r="L182" s="277"/>
      <c r="M182" s="277"/>
      <c r="N182" s="162"/>
      <c r="O182" s="162"/>
      <c r="P182" s="162"/>
      <c r="Q182" s="277"/>
      <c r="R182" s="277"/>
      <c r="S182" s="277"/>
      <c r="T182" s="277"/>
      <c r="U182" s="277"/>
      <c r="V182" s="277"/>
      <c r="W182" s="277"/>
    </row>
    <row r="183" spans="1:23">
      <c r="A183" s="277"/>
      <c r="B183" s="277"/>
      <c r="C183" s="277"/>
      <c r="D183" s="277"/>
      <c r="E183" s="277"/>
      <c r="F183" s="277"/>
      <c r="G183" s="277"/>
      <c r="H183" s="277"/>
      <c r="J183" s="277"/>
      <c r="K183" s="277"/>
      <c r="L183" s="277"/>
      <c r="M183" s="277"/>
      <c r="N183" s="162"/>
      <c r="O183" s="162"/>
      <c r="P183" s="162"/>
      <c r="Q183" s="277"/>
      <c r="R183" s="277"/>
      <c r="S183" s="277"/>
      <c r="T183" s="277"/>
      <c r="U183" s="277"/>
      <c r="V183" s="277"/>
      <c r="W183" s="277"/>
    </row>
    <row r="184" spans="1:23">
      <c r="A184" s="277"/>
      <c r="B184" s="277"/>
      <c r="C184" s="277"/>
      <c r="D184" s="277"/>
      <c r="E184" s="277"/>
      <c r="F184" s="277"/>
      <c r="G184" s="277"/>
      <c r="H184" s="277"/>
      <c r="J184" s="277"/>
      <c r="K184" s="277"/>
      <c r="L184" s="277"/>
      <c r="M184" s="277"/>
      <c r="Q184" s="277"/>
      <c r="R184" s="277"/>
      <c r="S184" s="277"/>
      <c r="T184" s="277"/>
      <c r="U184" s="277"/>
      <c r="V184" s="277"/>
      <c r="W184" s="277"/>
    </row>
    <row r="185" spans="1:23">
      <c r="A185" s="277"/>
      <c r="B185" s="277"/>
      <c r="C185" s="277"/>
      <c r="D185" s="277"/>
      <c r="E185" s="277"/>
      <c r="F185" s="277"/>
      <c r="G185" s="277"/>
      <c r="H185" s="277"/>
      <c r="J185" s="277"/>
      <c r="K185" s="277"/>
      <c r="L185" s="277"/>
      <c r="M185" s="277"/>
      <c r="Q185" s="277"/>
      <c r="R185" s="277"/>
      <c r="S185" s="277"/>
      <c r="T185" s="277"/>
      <c r="U185" s="277"/>
      <c r="V185" s="277"/>
      <c r="W185" s="277"/>
    </row>
    <row r="186" spans="1:23">
      <c r="A186" s="277"/>
      <c r="B186" s="277"/>
      <c r="C186" s="277"/>
      <c r="D186" s="277"/>
      <c r="E186" s="277"/>
      <c r="F186" s="277"/>
      <c r="G186" s="277"/>
      <c r="H186" s="277"/>
      <c r="J186" s="277"/>
      <c r="K186" s="277"/>
      <c r="L186" s="277"/>
      <c r="M186" s="277"/>
      <c r="Q186" s="277"/>
      <c r="R186" s="277"/>
      <c r="S186" s="277"/>
      <c r="T186" s="277"/>
      <c r="U186" s="277"/>
      <c r="V186" s="277"/>
      <c r="W186" s="277"/>
    </row>
    <row r="187" spans="1:23">
      <c r="A187" s="277"/>
      <c r="B187" s="277"/>
      <c r="C187" s="277"/>
      <c r="D187" s="277"/>
      <c r="E187" s="277"/>
      <c r="F187" s="277"/>
      <c r="G187" s="277"/>
      <c r="H187" s="277"/>
      <c r="J187" s="277"/>
      <c r="K187" s="277"/>
      <c r="L187" s="277"/>
      <c r="M187" s="277"/>
      <c r="Q187" s="277"/>
      <c r="R187" s="277"/>
      <c r="S187" s="277"/>
      <c r="T187" s="277"/>
      <c r="U187" s="277"/>
      <c r="V187" s="277"/>
      <c r="W187" s="277"/>
    </row>
    <row r="188" spans="1:23">
      <c r="A188" s="277"/>
      <c r="B188" s="277"/>
      <c r="C188" s="277"/>
      <c r="D188" s="277"/>
      <c r="E188" s="277"/>
      <c r="F188" s="277"/>
      <c r="G188" s="277"/>
      <c r="H188" s="277"/>
      <c r="J188" s="277"/>
      <c r="K188" s="277"/>
      <c r="L188" s="277"/>
      <c r="M188" s="277"/>
      <c r="Q188" s="277"/>
      <c r="R188" s="277"/>
      <c r="S188" s="277"/>
      <c r="T188" s="277"/>
      <c r="U188" s="277"/>
      <c r="V188" s="277"/>
      <c r="W188" s="277"/>
    </row>
    <row r="189" spans="1:23">
      <c r="A189" s="277"/>
      <c r="B189" s="277"/>
      <c r="C189" s="277"/>
      <c r="D189" s="277"/>
      <c r="E189" s="277"/>
      <c r="F189" s="277"/>
      <c r="G189" s="277"/>
      <c r="H189" s="277"/>
      <c r="J189" s="277"/>
      <c r="K189" s="277"/>
      <c r="L189" s="277"/>
      <c r="M189" s="277"/>
      <c r="Q189" s="277"/>
      <c r="R189" s="277"/>
      <c r="S189" s="277"/>
      <c r="T189" s="277"/>
      <c r="U189" s="277"/>
      <c r="V189" s="277"/>
      <c r="W189" s="277"/>
    </row>
    <row r="190" spans="1:23">
      <c r="A190" s="277"/>
      <c r="B190" s="277"/>
      <c r="C190" s="277"/>
      <c r="D190" s="277"/>
      <c r="E190" s="277"/>
      <c r="F190" s="277"/>
      <c r="G190" s="277"/>
      <c r="H190" s="277"/>
      <c r="J190" s="277"/>
      <c r="K190" s="277"/>
      <c r="L190" s="277"/>
      <c r="M190" s="277"/>
      <c r="Q190" s="277"/>
      <c r="R190" s="277"/>
      <c r="S190" s="277"/>
      <c r="T190" s="277"/>
      <c r="U190" s="277"/>
      <c r="V190" s="277"/>
      <c r="W190" s="277"/>
    </row>
    <row r="191" spans="1:23">
      <c r="A191" s="277"/>
      <c r="B191" s="277"/>
      <c r="C191" s="277"/>
      <c r="D191" s="277"/>
      <c r="E191" s="277"/>
      <c r="F191" s="277"/>
      <c r="G191" s="277"/>
      <c r="H191" s="277"/>
      <c r="J191" s="277"/>
      <c r="K191" s="277"/>
      <c r="L191" s="277"/>
      <c r="M191" s="277"/>
      <c r="Q191" s="277"/>
      <c r="R191" s="277"/>
      <c r="S191" s="277"/>
      <c r="T191" s="277"/>
      <c r="U191" s="277"/>
      <c r="V191" s="277"/>
      <c r="W191" s="277"/>
    </row>
  </sheetData>
  <mergeCells count="175">
    <mergeCell ref="K18:K19"/>
    <mergeCell ref="M26:M27"/>
    <mergeCell ref="AC26:AC27"/>
    <mergeCell ref="L22:L23"/>
    <mergeCell ref="M22:M23"/>
    <mergeCell ref="AC22:AC23"/>
    <mergeCell ref="M20:M21"/>
    <mergeCell ref="AC20:AC21"/>
    <mergeCell ref="I20:I21"/>
    <mergeCell ref="J20:J21"/>
    <mergeCell ref="K20:K21"/>
    <mergeCell ref="L20:L21"/>
    <mergeCell ref="L18:L19"/>
    <mergeCell ref="M18:M19"/>
    <mergeCell ref="AC18:AC19"/>
    <mergeCell ref="K30:K31"/>
    <mergeCell ref="K32:K33"/>
    <mergeCell ref="F28:F29"/>
    <mergeCell ref="G28:G29"/>
    <mergeCell ref="H28:H29"/>
    <mergeCell ref="I28:I29"/>
    <mergeCell ref="J28:J29"/>
    <mergeCell ref="K28:K29"/>
    <mergeCell ref="L26:L27"/>
    <mergeCell ref="A28:A29"/>
    <mergeCell ref="B28:B29"/>
    <mergeCell ref="C28:C29"/>
    <mergeCell ref="D28:D29"/>
    <mergeCell ref="E28:E29"/>
    <mergeCell ref="L28:L29"/>
    <mergeCell ref="M28:M29"/>
    <mergeCell ref="M24:M25"/>
    <mergeCell ref="A26:A27"/>
    <mergeCell ref="B26:B27"/>
    <mergeCell ref="C26:C27"/>
    <mergeCell ref="D26:D27"/>
    <mergeCell ref="E26:E27"/>
    <mergeCell ref="F26:F27"/>
    <mergeCell ref="G26:G27"/>
    <mergeCell ref="H26:H27"/>
    <mergeCell ref="I26:I27"/>
    <mergeCell ref="G24:G25"/>
    <mergeCell ref="H24:H25"/>
    <mergeCell ref="I24:I25"/>
    <mergeCell ref="J24:J25"/>
    <mergeCell ref="K24:K25"/>
    <mergeCell ref="L24:L25"/>
    <mergeCell ref="A24:A25"/>
    <mergeCell ref="B24:B25"/>
    <mergeCell ref="C24:C25"/>
    <mergeCell ref="D24:D25"/>
    <mergeCell ref="E24:E25"/>
    <mergeCell ref="F24:F25"/>
    <mergeCell ref="J26:J27"/>
    <mergeCell ref="K26:K27"/>
    <mergeCell ref="I22:I23"/>
    <mergeCell ref="J22:J23"/>
    <mergeCell ref="K22:K23"/>
    <mergeCell ref="A22:A23"/>
    <mergeCell ref="B22:B23"/>
    <mergeCell ref="C22:C23"/>
    <mergeCell ref="D22:D23"/>
    <mergeCell ref="E22:E23"/>
    <mergeCell ref="F22:F23"/>
    <mergeCell ref="G22:G23"/>
    <mergeCell ref="H22:H23"/>
    <mergeCell ref="G20:G21"/>
    <mergeCell ref="H20:H21"/>
    <mergeCell ref="A20:A21"/>
    <mergeCell ref="B20:B21"/>
    <mergeCell ref="C20:C21"/>
    <mergeCell ref="D20:D21"/>
    <mergeCell ref="E20:E21"/>
    <mergeCell ref="F20:F21"/>
    <mergeCell ref="M16:M17"/>
    <mergeCell ref="AC16:AC17"/>
    <mergeCell ref="A18:A19"/>
    <mergeCell ref="B18:B19"/>
    <mergeCell ref="C18:C19"/>
    <mergeCell ref="D18:D19"/>
    <mergeCell ref="E18:E19"/>
    <mergeCell ref="F18:F19"/>
    <mergeCell ref="G18:G19"/>
    <mergeCell ref="H18:H19"/>
    <mergeCell ref="G16:G17"/>
    <mergeCell ref="H16:H17"/>
    <mergeCell ref="I16:I17"/>
    <mergeCell ref="J16:J17"/>
    <mergeCell ref="K16:K17"/>
    <mergeCell ref="L16:L17"/>
    <mergeCell ref="A16:A17"/>
    <mergeCell ref="B16:B17"/>
    <mergeCell ref="C16:C17"/>
    <mergeCell ref="D16:D17"/>
    <mergeCell ref="E16:E17"/>
    <mergeCell ref="F16:F17"/>
    <mergeCell ref="I18:I19"/>
    <mergeCell ref="J18:J19"/>
    <mergeCell ref="I14:I15"/>
    <mergeCell ref="J14:J15"/>
    <mergeCell ref="K14:K15"/>
    <mergeCell ref="L14:L15"/>
    <mergeCell ref="M14:M15"/>
    <mergeCell ref="AC14:AC15"/>
    <mergeCell ref="M12:M13"/>
    <mergeCell ref="AC12:AC13"/>
    <mergeCell ref="I12:I13"/>
    <mergeCell ref="J12:J13"/>
    <mergeCell ref="K12:K13"/>
    <mergeCell ref="L12:L13"/>
    <mergeCell ref="A14:A15"/>
    <mergeCell ref="B14:B15"/>
    <mergeCell ref="C14:C15"/>
    <mergeCell ref="D14:D15"/>
    <mergeCell ref="E14:E15"/>
    <mergeCell ref="F14:F15"/>
    <mergeCell ref="G14:G15"/>
    <mergeCell ref="H14:H15"/>
    <mergeCell ref="G12:G13"/>
    <mergeCell ref="H12:H13"/>
    <mergeCell ref="A12:A13"/>
    <mergeCell ref="B12:B13"/>
    <mergeCell ref="C12:C13"/>
    <mergeCell ref="D12:D13"/>
    <mergeCell ref="E12:E13"/>
    <mergeCell ref="F12:F13"/>
    <mergeCell ref="A10:A11"/>
    <mergeCell ref="B10:B11"/>
    <mergeCell ref="C10:C11"/>
    <mergeCell ref="D10:D11"/>
    <mergeCell ref="E10:E11"/>
    <mergeCell ref="F10:F11"/>
    <mergeCell ref="G10:G11"/>
    <mergeCell ref="H10:H11"/>
    <mergeCell ref="F8:F9"/>
    <mergeCell ref="G8:G9"/>
    <mergeCell ref="H8:H9"/>
    <mergeCell ref="A8:A9"/>
    <mergeCell ref="B8:B9"/>
    <mergeCell ref="M5:M7"/>
    <mergeCell ref="I10:I11"/>
    <mergeCell ref="J10:J11"/>
    <mergeCell ref="K10:K11"/>
    <mergeCell ref="L10:L11"/>
    <mergeCell ref="M10:M11"/>
    <mergeCell ref="AC10:AC11"/>
    <mergeCell ref="L8:L9"/>
    <mergeCell ref="M8:M9"/>
    <mergeCell ref="I8:I9"/>
    <mergeCell ref="J8:J9"/>
    <mergeCell ref="K8:K9"/>
    <mergeCell ref="AD5:AG6"/>
    <mergeCell ref="C8:C9"/>
    <mergeCell ref="D8:D9"/>
    <mergeCell ref="E8:E9"/>
    <mergeCell ref="H5:H7"/>
    <mergeCell ref="I5:I7"/>
    <mergeCell ref="J5:J7"/>
    <mergeCell ref="K5:K7"/>
    <mergeCell ref="A2:I2"/>
    <mergeCell ref="A3:AC3"/>
    <mergeCell ref="A4:B4"/>
    <mergeCell ref="A5:A7"/>
    <mergeCell ref="B5:B7"/>
    <mergeCell ref="C5:C7"/>
    <mergeCell ref="D5:D7"/>
    <mergeCell ref="E5:E7"/>
    <mergeCell ref="F5:F7"/>
    <mergeCell ref="G5:G7"/>
    <mergeCell ref="N5:N7"/>
    <mergeCell ref="O5:O7"/>
    <mergeCell ref="P5:P7"/>
    <mergeCell ref="Q5:AC5"/>
    <mergeCell ref="Q6:AC6"/>
    <mergeCell ref="L5:L7"/>
  </mergeCells>
  <pageMargins left="0.70866141732283505" right="0.70866141732283505" top="0.74803149606299202" bottom="0.74803149606299202" header="0.31496062992126" footer="0.31496062992126"/>
  <pageSetup paperSize="9" scale="13" fitToHeight="0" orientation="landscape" r:id="rId1"/>
  <headerFooter>
    <oddFooter>&amp;R&amp;"Arial,Bold"&amp;20Page &amp;P of &amp;N</oddFooter>
  </headerFooter>
  <rowBreaks count="1" manualBreakCount="1">
    <brk id="17" max="32" man="1"/>
  </row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'C:\Users\BongakonkeH\AppData\Local\Microsoft\Windows\INetCache\Content.Outlook\F4OO83ZE\[Copy of DRAFT SDBIP 2018 2019 (Repaired) (002) (002).xlsx]cds strategies 17 18'!#REF!</xm:f>
          </x14:formula1>
          <xm:sqref>C24:C29 C16:C17</xm:sqref>
        </x14:dataValidation>
        <x14:dataValidation type="list" allowBlank="1" showInputMessage="1" showErrorMessage="1">
          <x14:formula1>
            <xm:f>'C:\Users\LacilP\Desktop\MASTER SDBIP OP\2018 2019\CURRENT After Mid Year Master 18 19\[SDBIP 2018 2019 FINAL FOR MID YEAR MASTER 7 1 19 ic.xlsx]kpa''s'!#REF!</xm:f>
          </x14:formula1>
          <xm:sqref>E26:E29</xm:sqref>
        </x14:dataValidation>
        <x14:dataValidation type="list" allowBlank="1" showInputMessage="1" showErrorMessage="1">
          <x14:formula1>
            <xm:f>'C:\Users\LacilP\AppData\Local\Microsoft\Windows\INetCache\Content.Outlook\T1UXYWOC\[DRAFT SDBIP COMM SERV 8 7 20.xlsx]cds strategies 17 18'!#REF!</xm:f>
          </x14:formula1>
          <xm:sqref>C18:C23</xm:sqref>
        </x14:dataValidation>
        <x14:dataValidation type="list" allowBlank="1" showInputMessage="1" showErrorMessage="1">
          <x14:formula1>
            <xm:f>'C:\Users\sollyk\AppData\Local\Microsoft\Windows\INetCache\Content.Outlook\TDYXZP3U\[Copy of Copy of DRAFT SDBIP COMMUNITY SERVICES 21 22 FY 5 26 2021 (002).xlsx]kpa''s'!#REF!</xm:f>
          </x14:formula1>
          <xm:sqref>E8:E25</xm:sqref>
        </x14:dataValidation>
        <x14:dataValidation type="list" allowBlank="1" showInputMessage="1" showErrorMessage="1">
          <x14:formula1>
            <xm:f>'C:\Users\sollyk\AppData\Local\Microsoft\Windows\INetCache\Content.Outlook\TDYXZP3U\[Copy of Copy of DRAFT SDBIP COMMUNITY SERVICES 21 22 FY 5 26 2021 (002).xlsx]cds strategies 17 18'!#REF!</xm:f>
          </x14:formula1>
          <xm:sqref>C8:C15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CC183"/>
  <sheetViews>
    <sheetView view="pageBreakPreview" topLeftCell="Y1" zoomScale="30" zoomScaleNormal="90" zoomScaleSheetLayoutView="30" workbookViewId="0">
      <selection activeCell="AR8" sqref="AR8"/>
    </sheetView>
  </sheetViews>
  <sheetFormatPr defaultColWidth="9.109375" defaultRowHeight="25.8"/>
  <cols>
    <col min="1" max="1" width="11.6640625" style="160" customWidth="1"/>
    <col min="2" max="2" width="11.44140625" style="160" customWidth="1"/>
    <col min="3" max="3" width="22" style="160" customWidth="1"/>
    <col min="4" max="4" width="21.6640625" style="160" customWidth="1"/>
    <col min="5" max="5" width="34.44140625" style="160" customWidth="1"/>
    <col min="6" max="6" width="34.21875" style="160" customWidth="1"/>
    <col min="7" max="7" width="35.88671875" style="160" customWidth="1"/>
    <col min="8" max="8" width="16.33203125" style="160" customWidth="1"/>
    <col min="9" max="9" width="39" style="95" customWidth="1"/>
    <col min="10" max="10" width="50.6640625" style="160" customWidth="1"/>
    <col min="11" max="11" width="58.44140625" style="160" customWidth="1"/>
    <col min="12" max="12" width="64.6640625" style="160" customWidth="1"/>
    <col min="13" max="16" width="42.109375" style="160" customWidth="1"/>
    <col min="17" max="17" width="14.21875" style="160" hidden="1" customWidth="1"/>
    <col min="18" max="18" width="55.5546875" style="160" hidden="1" customWidth="1"/>
    <col min="19" max="19" width="61.5546875" style="160" hidden="1" customWidth="1"/>
    <col min="20" max="20" width="62.33203125" style="160" hidden="1" customWidth="1"/>
    <col min="21" max="21" width="60.109375" style="160" hidden="1" customWidth="1"/>
    <col min="22" max="22" width="60.77734375" style="160" hidden="1" customWidth="1"/>
    <col min="23" max="23" width="75" style="160" hidden="1" customWidth="1"/>
    <col min="24" max="24" width="65.33203125" style="160" hidden="1" customWidth="1"/>
    <col min="25" max="25" width="67.109375" style="160" customWidth="1"/>
    <col min="26" max="26" width="66.21875" style="160" hidden="1" customWidth="1"/>
    <col min="27" max="27" width="73.44140625" style="160" hidden="1" customWidth="1"/>
    <col min="28" max="28" width="74.21875" style="160" customWidth="1"/>
    <col min="29" max="30" width="50" style="160" customWidth="1"/>
    <col min="31" max="31" width="29.88671875" style="160" customWidth="1"/>
    <col min="32" max="32" width="36.44140625" style="160" customWidth="1"/>
    <col min="33" max="33" width="38.5546875" style="160" customWidth="1"/>
    <col min="34" max="16384" width="9.109375" style="160"/>
  </cols>
  <sheetData>
    <row r="1" spans="1:81" ht="33">
      <c r="A1" s="328" t="s">
        <v>1143</v>
      </c>
      <c r="B1" s="328"/>
      <c r="C1" s="328"/>
      <c r="D1" s="328"/>
      <c r="E1" s="328"/>
      <c r="F1" s="328"/>
      <c r="G1" s="328"/>
      <c r="H1" s="328"/>
      <c r="I1" s="328"/>
      <c r="J1" s="328"/>
      <c r="K1" s="328"/>
      <c r="L1" s="328"/>
      <c r="M1" s="165"/>
      <c r="N1" s="165"/>
      <c r="O1" s="165"/>
      <c r="P1" s="165"/>
      <c r="Q1" s="166"/>
      <c r="R1" s="166"/>
      <c r="S1" s="166"/>
      <c r="T1" s="166"/>
      <c r="U1" s="166"/>
      <c r="V1" s="166"/>
      <c r="W1" s="166"/>
      <c r="X1" s="166"/>
      <c r="Y1" s="166"/>
      <c r="Z1" s="166"/>
      <c r="AA1" s="166"/>
      <c r="AB1" s="166"/>
      <c r="AC1" s="166"/>
      <c r="AD1" s="166"/>
    </row>
    <row r="2" spans="1:81" ht="33">
      <c r="A2" s="328" t="s">
        <v>29</v>
      </c>
      <c r="B2" s="328"/>
      <c r="C2" s="328"/>
      <c r="D2" s="328"/>
      <c r="E2" s="328"/>
      <c r="F2" s="328"/>
      <c r="G2" s="328"/>
      <c r="H2" s="328"/>
      <c r="I2" s="328"/>
      <c r="J2" s="165"/>
      <c r="K2" s="165"/>
      <c r="L2" s="165"/>
      <c r="M2" s="165"/>
      <c r="N2" s="165"/>
      <c r="O2" s="165"/>
      <c r="P2" s="165"/>
      <c r="Q2" s="166"/>
      <c r="R2" s="166"/>
      <c r="S2" s="166"/>
      <c r="T2" s="166"/>
      <c r="U2" s="166"/>
      <c r="V2" s="166"/>
      <c r="W2" s="166"/>
      <c r="X2" s="166"/>
      <c r="Y2" s="166"/>
      <c r="Z2" s="166"/>
      <c r="AA2" s="166"/>
      <c r="AB2" s="166"/>
      <c r="AC2" s="166"/>
      <c r="AD2" s="166"/>
    </row>
    <row r="3" spans="1:81" ht="33">
      <c r="A3" s="328" t="s">
        <v>102</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292"/>
    </row>
    <row r="4" spans="1:81" ht="33">
      <c r="A4" s="328"/>
      <c r="B4" s="328"/>
      <c r="C4" s="251"/>
      <c r="D4" s="166"/>
      <c r="E4" s="166"/>
      <c r="F4" s="166"/>
      <c r="G4" s="166"/>
      <c r="H4" s="166"/>
      <c r="I4" s="94"/>
      <c r="J4" s="166"/>
      <c r="K4" s="166"/>
      <c r="L4" s="166"/>
      <c r="M4" s="166"/>
      <c r="N4" s="166"/>
      <c r="O4" s="166"/>
      <c r="P4" s="166"/>
      <c r="Q4" s="166"/>
      <c r="R4" s="166"/>
      <c r="S4" s="166"/>
      <c r="T4" s="166"/>
      <c r="U4" s="166"/>
      <c r="V4" s="166"/>
      <c r="W4" s="166"/>
      <c r="X4" s="166"/>
      <c r="Y4" s="166"/>
      <c r="Z4" s="166"/>
      <c r="AA4" s="166"/>
      <c r="AB4" s="166"/>
      <c r="AC4" s="166"/>
      <c r="AD4" s="166"/>
    </row>
    <row r="5" spans="1:81" ht="41.25" customHeight="1">
      <c r="A5" s="329" t="s">
        <v>0</v>
      </c>
      <c r="B5" s="329" t="s">
        <v>1</v>
      </c>
      <c r="C5" s="329" t="s">
        <v>67</v>
      </c>
      <c r="D5" s="329" t="s">
        <v>2</v>
      </c>
      <c r="E5" s="329" t="s">
        <v>48</v>
      </c>
      <c r="F5" s="329" t="s">
        <v>4</v>
      </c>
      <c r="G5" s="329" t="s">
        <v>5</v>
      </c>
      <c r="H5" s="329" t="s">
        <v>6</v>
      </c>
      <c r="I5" s="329" t="s">
        <v>7</v>
      </c>
      <c r="J5" s="329" t="s">
        <v>8</v>
      </c>
      <c r="K5" s="331" t="s">
        <v>1150</v>
      </c>
      <c r="L5" s="329" t="s">
        <v>9</v>
      </c>
      <c r="M5" s="329" t="s">
        <v>1224</v>
      </c>
      <c r="N5" s="331" t="s">
        <v>2755</v>
      </c>
      <c r="O5" s="331" t="s">
        <v>27</v>
      </c>
      <c r="P5" s="329" t="s">
        <v>2756</v>
      </c>
      <c r="Q5" s="337" t="s">
        <v>10</v>
      </c>
      <c r="R5" s="337"/>
      <c r="S5" s="337"/>
      <c r="T5" s="337"/>
      <c r="U5" s="337"/>
      <c r="V5" s="337"/>
      <c r="W5" s="337"/>
      <c r="X5" s="337"/>
      <c r="Y5" s="337"/>
      <c r="Z5" s="337"/>
      <c r="AA5" s="337"/>
      <c r="AB5" s="337"/>
      <c r="AC5" s="337"/>
      <c r="AD5" s="402" t="s">
        <v>2775</v>
      </c>
      <c r="AE5" s="403"/>
      <c r="AF5" s="403"/>
      <c r="AG5" s="404"/>
    </row>
    <row r="6" spans="1:81" ht="91.95" customHeight="1">
      <c r="A6" s="329"/>
      <c r="B6" s="329"/>
      <c r="C6" s="329"/>
      <c r="D6" s="329"/>
      <c r="E6" s="329"/>
      <c r="F6" s="329"/>
      <c r="G6" s="329"/>
      <c r="H6" s="329"/>
      <c r="I6" s="329"/>
      <c r="J6" s="329"/>
      <c r="K6" s="332"/>
      <c r="L6" s="329"/>
      <c r="M6" s="329"/>
      <c r="N6" s="332"/>
      <c r="O6" s="332"/>
      <c r="P6" s="329"/>
      <c r="Q6" s="337" t="s">
        <v>11</v>
      </c>
      <c r="R6" s="337"/>
      <c r="S6" s="337"/>
      <c r="T6" s="337"/>
      <c r="U6" s="337"/>
      <c r="V6" s="337"/>
      <c r="W6" s="337"/>
      <c r="X6" s="337"/>
      <c r="Y6" s="337"/>
      <c r="Z6" s="337"/>
      <c r="AA6" s="337"/>
      <c r="AB6" s="337"/>
      <c r="AC6" s="337"/>
      <c r="AD6" s="405"/>
      <c r="AE6" s="406"/>
      <c r="AF6" s="406"/>
      <c r="AG6" s="407"/>
    </row>
    <row r="7" spans="1:81" ht="101.25" customHeight="1">
      <c r="A7" s="330"/>
      <c r="B7" s="330"/>
      <c r="C7" s="330"/>
      <c r="D7" s="330"/>
      <c r="E7" s="330"/>
      <c r="F7" s="330"/>
      <c r="G7" s="330"/>
      <c r="H7" s="330"/>
      <c r="I7" s="330"/>
      <c r="J7" s="330"/>
      <c r="K7" s="333"/>
      <c r="L7" s="330"/>
      <c r="M7" s="330"/>
      <c r="N7" s="333"/>
      <c r="O7" s="333"/>
      <c r="P7" s="329"/>
      <c r="Q7" s="46" t="s">
        <v>12</v>
      </c>
      <c r="R7" s="46" t="s">
        <v>13</v>
      </c>
      <c r="S7" s="47" t="s">
        <v>14</v>
      </c>
      <c r="T7" s="46" t="s">
        <v>15</v>
      </c>
      <c r="U7" s="46" t="s">
        <v>16</v>
      </c>
      <c r="V7" s="48" t="s">
        <v>17</v>
      </c>
      <c r="W7" s="46" t="s">
        <v>18</v>
      </c>
      <c r="X7" s="46" t="s">
        <v>19</v>
      </c>
      <c r="Y7" s="48" t="s">
        <v>20</v>
      </c>
      <c r="Z7" s="46" t="s">
        <v>21</v>
      </c>
      <c r="AA7" s="46" t="s">
        <v>22</v>
      </c>
      <c r="AB7" s="48" t="s">
        <v>327</v>
      </c>
      <c r="AC7" s="49" t="s">
        <v>1048</v>
      </c>
      <c r="AD7" s="49" t="s">
        <v>3590</v>
      </c>
      <c r="AE7" s="264" t="s">
        <v>2771</v>
      </c>
      <c r="AF7" s="264" t="s">
        <v>2770</v>
      </c>
      <c r="AG7" s="264" t="s">
        <v>2769</v>
      </c>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c r="BM7" s="162"/>
      <c r="BN7" s="162"/>
      <c r="BO7" s="162"/>
      <c r="BP7" s="162"/>
      <c r="BQ7" s="162"/>
      <c r="BR7" s="162"/>
      <c r="BS7" s="162"/>
      <c r="BT7" s="162"/>
      <c r="BU7" s="162"/>
      <c r="BV7" s="162"/>
      <c r="BW7" s="162"/>
      <c r="BX7" s="162"/>
      <c r="BY7" s="162"/>
      <c r="BZ7" s="162"/>
      <c r="CA7" s="162"/>
      <c r="CB7" s="162"/>
      <c r="CC7" s="162"/>
    </row>
    <row r="8" spans="1:81" s="162" customFormat="1" ht="370.2" customHeight="1">
      <c r="A8" s="470" t="s">
        <v>73</v>
      </c>
      <c r="B8" s="470" t="s">
        <v>74</v>
      </c>
      <c r="C8" s="470" t="s">
        <v>69</v>
      </c>
      <c r="D8" s="470" t="s">
        <v>1164</v>
      </c>
      <c r="E8" s="470" t="s">
        <v>62</v>
      </c>
      <c r="F8" s="470" t="s">
        <v>1165</v>
      </c>
      <c r="G8" s="470" t="s">
        <v>1166</v>
      </c>
      <c r="H8" s="471" t="s">
        <v>1167</v>
      </c>
      <c r="I8" s="470" t="s">
        <v>1168</v>
      </c>
      <c r="J8" s="470" t="s">
        <v>1169</v>
      </c>
      <c r="K8" s="472" t="s">
        <v>2533</v>
      </c>
      <c r="L8" s="470" t="s">
        <v>1170</v>
      </c>
      <c r="M8" s="470" t="s">
        <v>2748</v>
      </c>
      <c r="N8" s="473" t="s">
        <v>289</v>
      </c>
      <c r="O8" s="473" t="s">
        <v>289</v>
      </c>
      <c r="P8" s="473" t="s">
        <v>289</v>
      </c>
      <c r="Q8" s="473" t="s">
        <v>289</v>
      </c>
      <c r="R8" s="473" t="s">
        <v>289</v>
      </c>
      <c r="S8" s="473" t="s">
        <v>1173</v>
      </c>
      <c r="T8" s="473" t="s">
        <v>1174</v>
      </c>
      <c r="U8" s="473" t="s">
        <v>1175</v>
      </c>
      <c r="V8" s="473" t="s">
        <v>1176</v>
      </c>
      <c r="W8" s="473" t="s">
        <v>1177</v>
      </c>
      <c r="X8" s="473" t="s">
        <v>1178</v>
      </c>
      <c r="Y8" s="473" t="s">
        <v>1179</v>
      </c>
      <c r="Z8" s="473" t="s">
        <v>1180</v>
      </c>
      <c r="AA8" s="473" t="s">
        <v>1170</v>
      </c>
      <c r="AB8" s="473" t="s">
        <v>1170</v>
      </c>
      <c r="AC8" s="472" t="s">
        <v>1181</v>
      </c>
      <c r="AD8" s="440" t="s">
        <v>289</v>
      </c>
      <c r="AE8" s="440" t="s">
        <v>289</v>
      </c>
      <c r="AF8" s="440" t="s">
        <v>289</v>
      </c>
      <c r="AG8" s="440" t="s">
        <v>289</v>
      </c>
    </row>
    <row r="9" spans="1:81" s="162" customFormat="1" ht="31.2" customHeight="1">
      <c r="A9" s="470"/>
      <c r="B9" s="470"/>
      <c r="C9" s="470"/>
      <c r="D9" s="470"/>
      <c r="E9" s="470"/>
      <c r="F9" s="470"/>
      <c r="G9" s="470"/>
      <c r="H9" s="471"/>
      <c r="I9" s="470"/>
      <c r="J9" s="470"/>
      <c r="K9" s="472"/>
      <c r="L9" s="470"/>
      <c r="M9" s="470"/>
      <c r="N9" s="473" t="s">
        <v>289</v>
      </c>
      <c r="O9" s="473" t="s">
        <v>289</v>
      </c>
      <c r="P9" s="473" t="s">
        <v>289</v>
      </c>
      <c r="Q9" s="473" t="s">
        <v>289</v>
      </c>
      <c r="R9" s="473" t="s">
        <v>289</v>
      </c>
      <c r="S9" s="473" t="s">
        <v>289</v>
      </c>
      <c r="T9" s="473" t="s">
        <v>289</v>
      </c>
      <c r="U9" s="473" t="s">
        <v>289</v>
      </c>
      <c r="V9" s="473" t="s">
        <v>289</v>
      </c>
      <c r="W9" s="473" t="s">
        <v>289</v>
      </c>
      <c r="X9" s="473" t="s">
        <v>289</v>
      </c>
      <c r="Y9" s="473" t="s">
        <v>289</v>
      </c>
      <c r="Z9" s="473" t="s">
        <v>289</v>
      </c>
      <c r="AA9" s="473" t="s">
        <v>289</v>
      </c>
      <c r="AB9" s="473" t="s">
        <v>289</v>
      </c>
      <c r="AC9" s="472"/>
      <c r="AD9" s="440" t="s">
        <v>289</v>
      </c>
      <c r="AE9" s="440" t="s">
        <v>289</v>
      </c>
      <c r="AF9" s="440" t="s">
        <v>289</v>
      </c>
      <c r="AG9" s="440" t="s">
        <v>289</v>
      </c>
    </row>
    <row r="10" spans="1:81" ht="388.2" customHeight="1">
      <c r="A10" s="470" t="s">
        <v>73</v>
      </c>
      <c r="B10" s="470" t="s">
        <v>74</v>
      </c>
      <c r="C10" s="470" t="s">
        <v>69</v>
      </c>
      <c r="D10" s="470" t="s">
        <v>1182</v>
      </c>
      <c r="E10" s="470" t="s">
        <v>62</v>
      </c>
      <c r="F10" s="470" t="s">
        <v>1183</v>
      </c>
      <c r="G10" s="470" t="s">
        <v>1184</v>
      </c>
      <c r="H10" s="471" t="s">
        <v>1185</v>
      </c>
      <c r="I10" s="470" t="s">
        <v>1186</v>
      </c>
      <c r="J10" s="470" t="s">
        <v>1187</v>
      </c>
      <c r="K10" s="472" t="s">
        <v>1187</v>
      </c>
      <c r="L10" s="470" t="s">
        <v>1188</v>
      </c>
      <c r="M10" s="470" t="s">
        <v>2636</v>
      </c>
      <c r="N10" s="473" t="s">
        <v>289</v>
      </c>
      <c r="O10" s="473" t="s">
        <v>289</v>
      </c>
      <c r="P10" s="473" t="s">
        <v>289</v>
      </c>
      <c r="Q10" s="473" t="s">
        <v>289</v>
      </c>
      <c r="R10" s="473" t="s">
        <v>289</v>
      </c>
      <c r="S10" s="473" t="s">
        <v>1189</v>
      </c>
      <c r="T10" s="473" t="s">
        <v>1190</v>
      </c>
      <c r="U10" s="473" t="s">
        <v>1191</v>
      </c>
      <c r="V10" s="473" t="s">
        <v>1192</v>
      </c>
      <c r="W10" s="473" t="s">
        <v>1193</v>
      </c>
      <c r="X10" s="473" t="s">
        <v>1194</v>
      </c>
      <c r="Y10" s="473" t="s">
        <v>1195</v>
      </c>
      <c r="Z10" s="473" t="s">
        <v>1196</v>
      </c>
      <c r="AA10" s="473" t="s">
        <v>1197</v>
      </c>
      <c r="AB10" s="473" t="s">
        <v>1188</v>
      </c>
      <c r="AC10" s="472" t="s">
        <v>1198</v>
      </c>
      <c r="AD10" s="440" t="s">
        <v>289</v>
      </c>
      <c r="AE10" s="440" t="s">
        <v>289</v>
      </c>
      <c r="AF10" s="440" t="s">
        <v>289</v>
      </c>
      <c r="AG10" s="440" t="s">
        <v>289</v>
      </c>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2"/>
      <c r="BR10" s="162"/>
      <c r="BS10" s="162"/>
      <c r="BT10" s="162"/>
      <c r="BU10" s="162"/>
      <c r="BV10" s="162"/>
      <c r="BW10" s="162"/>
      <c r="BX10" s="162"/>
      <c r="BY10" s="162"/>
      <c r="BZ10" s="162"/>
      <c r="CA10" s="162"/>
      <c r="CB10" s="162"/>
      <c r="CC10" s="162"/>
    </row>
    <row r="11" spans="1:81" ht="36.75" customHeight="1">
      <c r="A11" s="470"/>
      <c r="B11" s="470"/>
      <c r="C11" s="470"/>
      <c r="D11" s="470"/>
      <c r="E11" s="470"/>
      <c r="F11" s="470"/>
      <c r="G11" s="470"/>
      <c r="H11" s="471"/>
      <c r="I11" s="470"/>
      <c r="J11" s="470"/>
      <c r="K11" s="472"/>
      <c r="L11" s="470"/>
      <c r="M11" s="470"/>
      <c r="N11" s="473" t="s">
        <v>289</v>
      </c>
      <c r="O11" s="473" t="s">
        <v>289</v>
      </c>
      <c r="P11" s="473" t="s">
        <v>289</v>
      </c>
      <c r="Q11" s="473" t="s">
        <v>289</v>
      </c>
      <c r="R11" s="473" t="s">
        <v>289</v>
      </c>
      <c r="S11" s="473" t="s">
        <v>289</v>
      </c>
      <c r="T11" s="473" t="s">
        <v>289</v>
      </c>
      <c r="U11" s="473" t="s">
        <v>289</v>
      </c>
      <c r="V11" s="473" t="s">
        <v>289</v>
      </c>
      <c r="W11" s="473" t="s">
        <v>289</v>
      </c>
      <c r="X11" s="473" t="s">
        <v>289</v>
      </c>
      <c r="Y11" s="473" t="s">
        <v>289</v>
      </c>
      <c r="Z11" s="473" t="s">
        <v>289</v>
      </c>
      <c r="AA11" s="473" t="s">
        <v>289</v>
      </c>
      <c r="AB11" s="473" t="s">
        <v>289</v>
      </c>
      <c r="AC11" s="472"/>
      <c r="AD11" s="440" t="s">
        <v>289</v>
      </c>
      <c r="AE11" s="440" t="s">
        <v>289</v>
      </c>
      <c r="AF11" s="440" t="s">
        <v>289</v>
      </c>
      <c r="AG11" s="440" t="s">
        <v>289</v>
      </c>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162"/>
      <c r="BF11" s="162"/>
      <c r="BG11" s="162"/>
      <c r="BH11" s="162"/>
      <c r="BI11" s="162"/>
      <c r="BJ11" s="162"/>
      <c r="BK11" s="162"/>
      <c r="BL11" s="162"/>
      <c r="BM11" s="162"/>
      <c r="BN11" s="162"/>
      <c r="BO11" s="162"/>
      <c r="BP11" s="162"/>
      <c r="BQ11" s="162"/>
      <c r="BR11" s="162"/>
      <c r="BS11" s="162"/>
      <c r="BT11" s="162"/>
      <c r="BU11" s="162"/>
      <c r="BV11" s="162"/>
      <c r="BW11" s="162"/>
      <c r="BX11" s="162"/>
      <c r="BY11" s="162"/>
      <c r="BZ11" s="162"/>
      <c r="CA11" s="162"/>
      <c r="CB11" s="162"/>
      <c r="CC11" s="162"/>
    </row>
    <row r="12" spans="1:81" ht="240.45" customHeight="1">
      <c r="A12" s="472" t="s">
        <v>73</v>
      </c>
      <c r="B12" s="472" t="s">
        <v>223</v>
      </c>
      <c r="C12" s="470" t="s">
        <v>97</v>
      </c>
      <c r="D12" s="470" t="s">
        <v>1199</v>
      </c>
      <c r="E12" s="470" t="s">
        <v>62</v>
      </c>
      <c r="F12" s="472" t="s">
        <v>1200</v>
      </c>
      <c r="G12" s="472" t="s">
        <v>1200</v>
      </c>
      <c r="H12" s="474">
        <v>29</v>
      </c>
      <c r="I12" s="470" t="s">
        <v>1201</v>
      </c>
      <c r="J12" s="470" t="s">
        <v>1202</v>
      </c>
      <c r="K12" s="472" t="s">
        <v>1366</v>
      </c>
      <c r="L12" s="470" t="s">
        <v>1203</v>
      </c>
      <c r="M12" s="470" t="s">
        <v>3552</v>
      </c>
      <c r="N12" s="475">
        <v>10500000</v>
      </c>
      <c r="O12" s="446" t="s">
        <v>24</v>
      </c>
      <c r="P12" s="446"/>
      <c r="Q12" s="473" t="s">
        <v>289</v>
      </c>
      <c r="R12" s="473" t="s">
        <v>289</v>
      </c>
      <c r="S12" s="473" t="s">
        <v>1205</v>
      </c>
      <c r="T12" s="473" t="s">
        <v>289</v>
      </c>
      <c r="U12" s="473" t="s">
        <v>289</v>
      </c>
      <c r="V12" s="473" t="s">
        <v>289</v>
      </c>
      <c r="W12" s="473" t="s">
        <v>289</v>
      </c>
      <c r="X12" s="473" t="s">
        <v>289</v>
      </c>
      <c r="Y12" s="473" t="s">
        <v>1206</v>
      </c>
      <c r="Z12" s="473" t="s">
        <v>289</v>
      </c>
      <c r="AA12" s="473" t="s">
        <v>289</v>
      </c>
      <c r="AB12" s="473" t="s">
        <v>1207</v>
      </c>
      <c r="AC12" s="472" t="s">
        <v>1208</v>
      </c>
      <c r="AD12" s="440" t="s">
        <v>289</v>
      </c>
      <c r="AE12" s="440" t="s">
        <v>289</v>
      </c>
      <c r="AF12" s="440" t="s">
        <v>289</v>
      </c>
      <c r="AG12" s="440" t="s">
        <v>289</v>
      </c>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row>
    <row r="13" spans="1:81" ht="31.2" customHeight="1">
      <c r="A13" s="472"/>
      <c r="B13" s="472"/>
      <c r="C13" s="470"/>
      <c r="D13" s="470"/>
      <c r="E13" s="470"/>
      <c r="F13" s="472"/>
      <c r="G13" s="472"/>
      <c r="H13" s="474"/>
      <c r="I13" s="470"/>
      <c r="J13" s="470"/>
      <c r="K13" s="472"/>
      <c r="L13" s="470"/>
      <c r="M13" s="470"/>
      <c r="N13" s="473" t="s">
        <v>289</v>
      </c>
      <c r="O13" s="473" t="s">
        <v>289</v>
      </c>
      <c r="P13" s="473" t="s">
        <v>289</v>
      </c>
      <c r="Q13" s="473" t="s">
        <v>289</v>
      </c>
      <c r="R13" s="473" t="s">
        <v>289</v>
      </c>
      <c r="S13" s="473" t="s">
        <v>289</v>
      </c>
      <c r="T13" s="473" t="s">
        <v>289</v>
      </c>
      <c r="U13" s="473" t="s">
        <v>289</v>
      </c>
      <c r="V13" s="473" t="s">
        <v>289</v>
      </c>
      <c r="W13" s="473" t="s">
        <v>289</v>
      </c>
      <c r="X13" s="473" t="s">
        <v>289</v>
      </c>
      <c r="Y13" s="473" t="s">
        <v>289</v>
      </c>
      <c r="Z13" s="473" t="s">
        <v>289</v>
      </c>
      <c r="AA13" s="473" t="s">
        <v>289</v>
      </c>
      <c r="AB13" s="473" t="s">
        <v>289</v>
      </c>
      <c r="AC13" s="472"/>
      <c r="AD13" s="440" t="s">
        <v>289</v>
      </c>
      <c r="AE13" s="440" t="s">
        <v>289</v>
      </c>
      <c r="AF13" s="440" t="s">
        <v>289</v>
      </c>
      <c r="AG13" s="440" t="s">
        <v>289</v>
      </c>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row>
    <row r="14" spans="1:81" s="28" customFormat="1" ht="401.4" customHeight="1">
      <c r="A14" s="470" t="s">
        <v>73</v>
      </c>
      <c r="B14" s="470" t="s">
        <v>74</v>
      </c>
      <c r="C14" s="470" t="s">
        <v>69</v>
      </c>
      <c r="D14" s="470" t="s">
        <v>1209</v>
      </c>
      <c r="E14" s="470" t="s">
        <v>62</v>
      </c>
      <c r="F14" s="470" t="s">
        <v>1210</v>
      </c>
      <c r="G14" s="470" t="s">
        <v>1211</v>
      </c>
      <c r="H14" s="476" t="s">
        <v>1185</v>
      </c>
      <c r="I14" s="470" t="s">
        <v>1212</v>
      </c>
      <c r="J14" s="470" t="s">
        <v>1213</v>
      </c>
      <c r="K14" s="472" t="s">
        <v>2534</v>
      </c>
      <c r="L14" s="472" t="s">
        <v>2754</v>
      </c>
      <c r="M14" s="470" t="s">
        <v>2636</v>
      </c>
      <c r="N14" s="475">
        <v>275000</v>
      </c>
      <c r="O14" s="446" t="s">
        <v>25</v>
      </c>
      <c r="P14" s="446"/>
      <c r="Q14" s="473" t="s">
        <v>289</v>
      </c>
      <c r="R14" s="473" t="s">
        <v>1214</v>
      </c>
      <c r="S14" s="473" t="s">
        <v>1214</v>
      </c>
      <c r="T14" s="473" t="s">
        <v>289</v>
      </c>
      <c r="U14" s="473" t="s">
        <v>289</v>
      </c>
      <c r="V14" s="473" t="s">
        <v>289</v>
      </c>
      <c r="W14" s="473" t="s">
        <v>289</v>
      </c>
      <c r="X14" s="473" t="s">
        <v>289</v>
      </c>
      <c r="Y14" s="473" t="s">
        <v>289</v>
      </c>
      <c r="Z14" s="473" t="s">
        <v>289</v>
      </c>
      <c r="AA14" s="473" t="s">
        <v>289</v>
      </c>
      <c r="AB14" s="477" t="s">
        <v>2754</v>
      </c>
      <c r="AC14" s="472" t="s">
        <v>1215</v>
      </c>
      <c r="AD14" s="440" t="s">
        <v>289</v>
      </c>
      <c r="AE14" s="446" t="s">
        <v>289</v>
      </c>
      <c r="AF14" s="446" t="s">
        <v>289</v>
      </c>
      <c r="AG14" s="446" t="s">
        <v>289</v>
      </c>
    </row>
    <row r="15" spans="1:81" s="28" customFormat="1" ht="36" customHeight="1">
      <c r="A15" s="470"/>
      <c r="B15" s="470"/>
      <c r="C15" s="470"/>
      <c r="D15" s="470"/>
      <c r="E15" s="470"/>
      <c r="F15" s="470"/>
      <c r="G15" s="470"/>
      <c r="H15" s="476"/>
      <c r="I15" s="470"/>
      <c r="J15" s="470"/>
      <c r="K15" s="472"/>
      <c r="L15" s="472"/>
      <c r="M15" s="470"/>
      <c r="N15" s="473" t="s">
        <v>289</v>
      </c>
      <c r="O15" s="473" t="s">
        <v>289</v>
      </c>
      <c r="P15" s="473" t="s">
        <v>289</v>
      </c>
      <c r="Q15" s="473" t="s">
        <v>289</v>
      </c>
      <c r="R15" s="473" t="s">
        <v>289</v>
      </c>
      <c r="S15" s="473" t="s">
        <v>289</v>
      </c>
      <c r="T15" s="473" t="s">
        <v>289</v>
      </c>
      <c r="U15" s="473" t="s">
        <v>289</v>
      </c>
      <c r="V15" s="473" t="s">
        <v>289</v>
      </c>
      <c r="W15" s="473" t="s">
        <v>289</v>
      </c>
      <c r="X15" s="473" t="s">
        <v>289</v>
      </c>
      <c r="Y15" s="473" t="s">
        <v>289</v>
      </c>
      <c r="Z15" s="473" t="s">
        <v>289</v>
      </c>
      <c r="AA15" s="473" t="s">
        <v>289</v>
      </c>
      <c r="AB15" s="473" t="s">
        <v>289</v>
      </c>
      <c r="AC15" s="472"/>
      <c r="AD15" s="440" t="s">
        <v>289</v>
      </c>
      <c r="AE15" s="446" t="s">
        <v>289</v>
      </c>
      <c r="AF15" s="446" t="s">
        <v>289</v>
      </c>
      <c r="AG15" s="446" t="s">
        <v>289</v>
      </c>
    </row>
    <row r="16" spans="1:81" ht="203.1" customHeight="1">
      <c r="A16" s="470" t="s">
        <v>73</v>
      </c>
      <c r="B16" s="470" t="s">
        <v>223</v>
      </c>
      <c r="C16" s="470" t="s">
        <v>2090</v>
      </c>
      <c r="D16" s="470" t="s">
        <v>1222</v>
      </c>
      <c r="E16" s="470" t="s">
        <v>62</v>
      </c>
      <c r="F16" s="470" t="s">
        <v>1217</v>
      </c>
      <c r="G16" s="470" t="s">
        <v>1218</v>
      </c>
      <c r="H16" s="478" t="s">
        <v>1185</v>
      </c>
      <c r="I16" s="470" t="s">
        <v>1212</v>
      </c>
      <c r="J16" s="470" t="s">
        <v>2091</v>
      </c>
      <c r="K16" s="472" t="s">
        <v>2092</v>
      </c>
      <c r="L16" s="472" t="s">
        <v>3213</v>
      </c>
      <c r="M16" s="470" t="s">
        <v>2748</v>
      </c>
      <c r="N16" s="479">
        <v>300000</v>
      </c>
      <c r="O16" s="446" t="s">
        <v>25</v>
      </c>
      <c r="P16" s="446"/>
      <c r="Q16" s="446" t="s">
        <v>289</v>
      </c>
      <c r="R16" s="446" t="s">
        <v>289</v>
      </c>
      <c r="S16" s="446" t="s">
        <v>1219</v>
      </c>
      <c r="T16" s="446" t="s">
        <v>289</v>
      </c>
      <c r="U16" s="446" t="s">
        <v>289</v>
      </c>
      <c r="V16" s="446" t="s">
        <v>289</v>
      </c>
      <c r="W16" s="446" t="s">
        <v>289</v>
      </c>
      <c r="X16" s="446" t="s">
        <v>289</v>
      </c>
      <c r="Y16" s="446"/>
      <c r="Z16" s="446" t="s">
        <v>289</v>
      </c>
      <c r="AA16" s="446" t="s">
        <v>289</v>
      </c>
      <c r="AB16" s="446" t="s">
        <v>3213</v>
      </c>
      <c r="AC16" s="470" t="s">
        <v>1220</v>
      </c>
      <c r="AD16" s="440" t="s">
        <v>289</v>
      </c>
      <c r="AE16" s="446" t="s">
        <v>289</v>
      </c>
      <c r="AF16" s="446" t="s">
        <v>289</v>
      </c>
      <c r="AG16" s="446" t="s">
        <v>289</v>
      </c>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row>
    <row r="17" spans="1:81" ht="60" customHeight="1">
      <c r="A17" s="470"/>
      <c r="B17" s="470"/>
      <c r="C17" s="470"/>
      <c r="D17" s="470"/>
      <c r="E17" s="470"/>
      <c r="F17" s="470"/>
      <c r="G17" s="470"/>
      <c r="H17" s="478"/>
      <c r="I17" s="470"/>
      <c r="J17" s="470"/>
      <c r="K17" s="472"/>
      <c r="L17" s="472"/>
      <c r="M17" s="470"/>
      <c r="N17" s="446" t="s">
        <v>1216</v>
      </c>
      <c r="O17" s="446" t="s">
        <v>1216</v>
      </c>
      <c r="P17" s="446" t="s">
        <v>1216</v>
      </c>
      <c r="Q17" s="446" t="s">
        <v>1216</v>
      </c>
      <c r="R17" s="446" t="s">
        <v>1216</v>
      </c>
      <c r="S17" s="446" t="s">
        <v>289</v>
      </c>
      <c r="T17" s="446" t="s">
        <v>1216</v>
      </c>
      <c r="U17" s="446" t="s">
        <v>1216</v>
      </c>
      <c r="V17" s="446" t="s">
        <v>1216</v>
      </c>
      <c r="W17" s="446" t="s">
        <v>1216</v>
      </c>
      <c r="X17" s="446" t="s">
        <v>1216</v>
      </c>
      <c r="Y17" s="446" t="s">
        <v>1216</v>
      </c>
      <c r="Z17" s="446" t="s">
        <v>1216</v>
      </c>
      <c r="AA17" s="446" t="s">
        <v>1216</v>
      </c>
      <c r="AB17" s="446" t="s">
        <v>289</v>
      </c>
      <c r="AC17" s="470"/>
      <c r="AD17" s="440" t="s">
        <v>289</v>
      </c>
      <c r="AE17" s="440" t="s">
        <v>289</v>
      </c>
      <c r="AF17" s="446" t="s">
        <v>289</v>
      </c>
      <c r="AG17" s="446" t="s">
        <v>289</v>
      </c>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c r="BI17" s="162"/>
      <c r="BJ17" s="162"/>
      <c r="BK17" s="162"/>
      <c r="BL17" s="162"/>
      <c r="BM17" s="162"/>
      <c r="BN17" s="162"/>
      <c r="BO17" s="162"/>
      <c r="BP17" s="162"/>
      <c r="BQ17" s="162"/>
      <c r="BR17" s="162"/>
      <c r="BS17" s="162"/>
      <c r="BT17" s="162"/>
      <c r="BU17" s="162"/>
      <c r="BV17" s="162"/>
      <c r="BW17" s="162"/>
      <c r="BX17" s="162"/>
      <c r="BY17" s="162"/>
      <c r="BZ17" s="162"/>
      <c r="CA17" s="162"/>
      <c r="CB17" s="162"/>
      <c r="CC17" s="162"/>
    </row>
    <row r="18" spans="1:81" s="28" customFormat="1" ht="409.6" customHeight="1">
      <c r="A18" s="470" t="s">
        <v>73</v>
      </c>
      <c r="B18" s="470" t="s">
        <v>223</v>
      </c>
      <c r="C18" s="470" t="s">
        <v>1221</v>
      </c>
      <c r="D18" s="470" t="s">
        <v>1976</v>
      </c>
      <c r="E18" s="470" t="s">
        <v>62</v>
      </c>
      <c r="F18" s="470" t="s">
        <v>3404</v>
      </c>
      <c r="G18" s="470" t="s">
        <v>3404</v>
      </c>
      <c r="H18" s="478">
        <v>27</v>
      </c>
      <c r="I18" s="470" t="s">
        <v>1212</v>
      </c>
      <c r="J18" s="470" t="s">
        <v>2753</v>
      </c>
      <c r="K18" s="470" t="s">
        <v>2753</v>
      </c>
      <c r="L18" s="470" t="s">
        <v>2753</v>
      </c>
      <c r="M18" s="470" t="s">
        <v>3552</v>
      </c>
      <c r="N18" s="480">
        <v>380000</v>
      </c>
      <c r="O18" s="446" t="s">
        <v>25</v>
      </c>
      <c r="P18" s="446"/>
      <c r="Q18" s="446" t="s">
        <v>289</v>
      </c>
      <c r="R18" s="446" t="s">
        <v>289</v>
      </c>
      <c r="S18" s="446" t="s">
        <v>289</v>
      </c>
      <c r="T18" s="446" t="s">
        <v>289</v>
      </c>
      <c r="U18" s="446" t="s">
        <v>289</v>
      </c>
      <c r="V18" s="446" t="s">
        <v>289</v>
      </c>
      <c r="W18" s="446" t="s">
        <v>289</v>
      </c>
      <c r="X18" s="446" t="s">
        <v>289</v>
      </c>
      <c r="Y18" s="446" t="s">
        <v>289</v>
      </c>
      <c r="Z18" s="446" t="s">
        <v>289</v>
      </c>
      <c r="AA18" s="446" t="s">
        <v>289</v>
      </c>
      <c r="AB18" s="446" t="s">
        <v>3405</v>
      </c>
      <c r="AC18" s="470" t="s">
        <v>1223</v>
      </c>
      <c r="AD18" s="473" t="s">
        <v>3598</v>
      </c>
      <c r="AE18" s="446" t="s">
        <v>289</v>
      </c>
      <c r="AF18" s="446" t="s">
        <v>3212</v>
      </c>
      <c r="AG18" s="446" t="s">
        <v>3674</v>
      </c>
    </row>
    <row r="19" spans="1:81" s="28" customFormat="1" ht="25.8" customHeight="1">
      <c r="A19" s="470"/>
      <c r="B19" s="470"/>
      <c r="C19" s="470"/>
      <c r="D19" s="470"/>
      <c r="E19" s="470"/>
      <c r="F19" s="470"/>
      <c r="G19" s="470"/>
      <c r="H19" s="478"/>
      <c r="I19" s="470"/>
      <c r="J19" s="470"/>
      <c r="K19" s="470"/>
      <c r="L19" s="470"/>
      <c r="M19" s="470"/>
      <c r="N19" s="446"/>
      <c r="O19" s="446"/>
      <c r="P19" s="446"/>
      <c r="Q19" s="446" t="s">
        <v>289</v>
      </c>
      <c r="R19" s="446" t="s">
        <v>289</v>
      </c>
      <c r="S19" s="446" t="s">
        <v>289</v>
      </c>
      <c r="T19" s="446" t="s">
        <v>289</v>
      </c>
      <c r="U19" s="446" t="s">
        <v>289</v>
      </c>
      <c r="V19" s="446" t="s">
        <v>289</v>
      </c>
      <c r="W19" s="446" t="s">
        <v>289</v>
      </c>
      <c r="X19" s="446" t="s">
        <v>289</v>
      </c>
      <c r="Y19" s="446" t="s">
        <v>289</v>
      </c>
      <c r="Z19" s="446" t="s">
        <v>289</v>
      </c>
      <c r="AA19" s="446" t="s">
        <v>289</v>
      </c>
      <c r="AB19" s="446" t="s">
        <v>289</v>
      </c>
      <c r="AC19" s="470"/>
      <c r="AD19" s="473" t="s">
        <v>289</v>
      </c>
      <c r="AE19" s="481"/>
      <c r="AF19" s="481"/>
      <c r="AG19" s="481"/>
    </row>
    <row r="20" spans="1:81" ht="187.8" customHeight="1">
      <c r="A20" s="470" t="s">
        <v>73</v>
      </c>
      <c r="B20" s="470" t="s">
        <v>223</v>
      </c>
      <c r="C20" s="470" t="s">
        <v>69</v>
      </c>
      <c r="D20" s="470" t="s">
        <v>2093</v>
      </c>
      <c r="E20" s="470" t="s">
        <v>62</v>
      </c>
      <c r="F20" s="470" t="s">
        <v>1975</v>
      </c>
      <c r="G20" s="470" t="s">
        <v>1974</v>
      </c>
      <c r="H20" s="478" t="s">
        <v>1161</v>
      </c>
      <c r="I20" s="470" t="s">
        <v>1212</v>
      </c>
      <c r="J20" s="472" t="s">
        <v>2752</v>
      </c>
      <c r="K20" s="472" t="s">
        <v>3592</v>
      </c>
      <c r="L20" s="472" t="s">
        <v>3591</v>
      </c>
      <c r="M20" s="470" t="s">
        <v>2748</v>
      </c>
      <c r="N20" s="480">
        <v>2000000</v>
      </c>
      <c r="O20" s="446" t="s">
        <v>25</v>
      </c>
      <c r="P20" s="446"/>
      <c r="Q20" s="446" t="s">
        <v>289</v>
      </c>
      <c r="R20" s="446" t="s">
        <v>289</v>
      </c>
      <c r="S20" s="446" t="s">
        <v>289</v>
      </c>
      <c r="T20" s="446" t="s">
        <v>289</v>
      </c>
      <c r="U20" s="446" t="s">
        <v>289</v>
      </c>
      <c r="V20" s="446" t="s">
        <v>289</v>
      </c>
      <c r="W20" s="446" t="s">
        <v>289</v>
      </c>
      <c r="X20" s="446" t="s">
        <v>289</v>
      </c>
      <c r="Y20" s="446" t="s">
        <v>289</v>
      </c>
      <c r="Z20" s="446" t="s">
        <v>289</v>
      </c>
      <c r="AA20" s="446" t="s">
        <v>289</v>
      </c>
      <c r="AB20" s="446" t="s">
        <v>2094</v>
      </c>
      <c r="AC20" s="470" t="s">
        <v>2118</v>
      </c>
      <c r="AD20" s="446" t="s">
        <v>289</v>
      </c>
      <c r="AE20" s="446" t="s">
        <v>289</v>
      </c>
      <c r="AF20" s="446" t="s">
        <v>289</v>
      </c>
      <c r="AG20" s="446" t="s">
        <v>289</v>
      </c>
      <c r="AH20" s="162"/>
      <c r="AI20" s="162"/>
      <c r="AJ20" s="162"/>
      <c r="AK20" s="162"/>
      <c r="AL20" s="162"/>
      <c r="AM20" s="162"/>
      <c r="AN20" s="162"/>
      <c r="AO20" s="162"/>
      <c r="AP20" s="162"/>
      <c r="AQ20" s="162"/>
      <c r="AR20" s="162"/>
      <c r="AS20" s="162"/>
      <c r="AT20" s="162"/>
      <c r="AU20" s="162"/>
      <c r="AV20" s="162"/>
      <c r="AW20" s="162"/>
      <c r="AX20" s="162"/>
      <c r="AY20" s="162"/>
      <c r="AZ20" s="162"/>
      <c r="BA20" s="162"/>
      <c r="BB20" s="162"/>
      <c r="BC20" s="162"/>
      <c r="BD20" s="162"/>
      <c r="BE20" s="162"/>
      <c r="BF20" s="162"/>
      <c r="BG20" s="162"/>
      <c r="BH20" s="162"/>
      <c r="BI20" s="162"/>
      <c r="BJ20" s="162"/>
      <c r="BK20" s="162"/>
      <c r="BL20" s="162"/>
      <c r="BM20" s="162"/>
      <c r="BN20" s="162"/>
      <c r="BO20" s="162"/>
      <c r="BP20" s="162"/>
      <c r="BQ20" s="162"/>
      <c r="BR20" s="162"/>
      <c r="BS20" s="162"/>
      <c r="BT20" s="162"/>
      <c r="BU20" s="162"/>
      <c r="BV20" s="162"/>
      <c r="BW20" s="162"/>
      <c r="BX20" s="162"/>
      <c r="BY20" s="162"/>
      <c r="BZ20" s="162"/>
      <c r="CA20" s="162"/>
      <c r="CB20" s="162"/>
      <c r="CC20" s="162"/>
    </row>
    <row r="21" spans="1:81" ht="36" customHeight="1">
      <c r="A21" s="470"/>
      <c r="B21" s="470"/>
      <c r="C21" s="470"/>
      <c r="D21" s="470"/>
      <c r="E21" s="470"/>
      <c r="F21" s="470"/>
      <c r="G21" s="470"/>
      <c r="H21" s="478"/>
      <c r="I21" s="470"/>
      <c r="J21" s="472"/>
      <c r="K21" s="472"/>
      <c r="L21" s="472"/>
      <c r="M21" s="470"/>
      <c r="N21" s="446" t="s">
        <v>289</v>
      </c>
      <c r="O21" s="446" t="s">
        <v>289</v>
      </c>
      <c r="P21" s="446" t="s">
        <v>289</v>
      </c>
      <c r="Q21" s="446" t="s">
        <v>289</v>
      </c>
      <c r="R21" s="446" t="s">
        <v>289</v>
      </c>
      <c r="S21" s="446" t="s">
        <v>289</v>
      </c>
      <c r="T21" s="446" t="s">
        <v>289</v>
      </c>
      <c r="U21" s="446" t="s">
        <v>289</v>
      </c>
      <c r="V21" s="446" t="s">
        <v>289</v>
      </c>
      <c r="W21" s="446" t="s">
        <v>289</v>
      </c>
      <c r="X21" s="446" t="s">
        <v>289</v>
      </c>
      <c r="Y21" s="446" t="s">
        <v>289</v>
      </c>
      <c r="Z21" s="446" t="s">
        <v>289</v>
      </c>
      <c r="AA21" s="446" t="s">
        <v>289</v>
      </c>
      <c r="AB21" s="446" t="s">
        <v>289</v>
      </c>
      <c r="AC21" s="470"/>
      <c r="AD21" s="446" t="s">
        <v>289</v>
      </c>
      <c r="AE21" s="446" t="s">
        <v>289</v>
      </c>
      <c r="AF21" s="446" t="s">
        <v>289</v>
      </c>
      <c r="AG21" s="446" t="s">
        <v>289</v>
      </c>
      <c r="AH21" s="162"/>
      <c r="AI21" s="162"/>
      <c r="AJ21" s="162"/>
      <c r="AK21" s="162"/>
      <c r="AL21" s="162"/>
      <c r="AM21" s="162"/>
      <c r="AN21" s="162"/>
      <c r="AO21" s="162"/>
      <c r="AP21" s="162"/>
      <c r="AQ21" s="162"/>
      <c r="AR21" s="162"/>
      <c r="AS21" s="162"/>
      <c r="AT21" s="162"/>
      <c r="AU21" s="162"/>
      <c r="AV21" s="162"/>
      <c r="AW21" s="162"/>
      <c r="AX21" s="162"/>
      <c r="AY21" s="162"/>
      <c r="AZ21" s="162"/>
      <c r="BA21" s="162"/>
      <c r="BB21" s="162"/>
      <c r="BC21" s="162"/>
      <c r="BD21" s="162"/>
      <c r="BE21" s="162"/>
      <c r="BF21" s="162"/>
      <c r="BG21" s="162"/>
      <c r="BH21" s="162"/>
      <c r="BI21" s="162"/>
      <c r="BJ21" s="162"/>
      <c r="BK21" s="162"/>
      <c r="BL21" s="162"/>
      <c r="BM21" s="162"/>
      <c r="BN21" s="162"/>
      <c r="BO21" s="162"/>
      <c r="BP21" s="162"/>
      <c r="BQ21" s="162"/>
      <c r="BR21" s="162"/>
      <c r="BS21" s="162"/>
      <c r="BT21" s="162"/>
      <c r="BU21" s="162"/>
      <c r="BV21" s="162"/>
      <c r="BW21" s="162"/>
      <c r="BX21" s="162"/>
      <c r="BY21" s="162"/>
      <c r="BZ21" s="162"/>
      <c r="CA21" s="162"/>
      <c r="CB21" s="162"/>
      <c r="CC21" s="162"/>
    </row>
    <row r="22" spans="1:81" ht="300" customHeight="1">
      <c r="A22" s="470" t="s">
        <v>73</v>
      </c>
      <c r="B22" s="470" t="s">
        <v>223</v>
      </c>
      <c r="C22" s="470" t="s">
        <v>69</v>
      </c>
      <c r="D22" s="470" t="s">
        <v>2095</v>
      </c>
      <c r="E22" s="470" t="s">
        <v>62</v>
      </c>
      <c r="F22" s="470" t="s">
        <v>1975</v>
      </c>
      <c r="G22" s="470" t="s">
        <v>1974</v>
      </c>
      <c r="H22" s="478" t="s">
        <v>1161</v>
      </c>
      <c r="I22" s="470" t="s">
        <v>1212</v>
      </c>
      <c r="J22" s="470" t="s">
        <v>3593</v>
      </c>
      <c r="K22" s="472" t="s">
        <v>2751</v>
      </c>
      <c r="L22" s="470" t="s">
        <v>2749</v>
      </c>
      <c r="M22" s="470" t="s">
        <v>2748</v>
      </c>
      <c r="N22" s="482">
        <v>380000</v>
      </c>
      <c r="O22" s="446" t="s">
        <v>25</v>
      </c>
      <c r="P22" s="446"/>
      <c r="Q22" s="446" t="s">
        <v>289</v>
      </c>
      <c r="R22" s="446" t="s">
        <v>289</v>
      </c>
      <c r="S22" s="446" t="s">
        <v>289</v>
      </c>
      <c r="T22" s="446" t="s">
        <v>289</v>
      </c>
      <c r="U22" s="446" t="s">
        <v>289</v>
      </c>
      <c r="V22" s="446" t="s">
        <v>2750</v>
      </c>
      <c r="W22" s="446" t="s">
        <v>289</v>
      </c>
      <c r="X22" s="446" t="s">
        <v>289</v>
      </c>
      <c r="Y22" s="446" t="s">
        <v>3214</v>
      </c>
      <c r="Z22" s="446" t="s">
        <v>289</v>
      </c>
      <c r="AA22" s="446" t="s">
        <v>289</v>
      </c>
      <c r="AB22" s="446" t="s">
        <v>3215</v>
      </c>
      <c r="AC22" s="470" t="s">
        <v>3216</v>
      </c>
      <c r="AD22" s="446" t="s">
        <v>3599</v>
      </c>
      <c r="AE22" s="483"/>
      <c r="AF22" s="483" t="s">
        <v>3212</v>
      </c>
      <c r="AG22" s="459" t="s">
        <v>3673</v>
      </c>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c r="BQ22" s="162"/>
      <c r="BR22" s="162"/>
      <c r="BS22" s="162"/>
      <c r="BT22" s="162"/>
      <c r="BU22" s="162"/>
      <c r="BV22" s="162"/>
      <c r="BW22" s="162"/>
      <c r="BX22" s="162"/>
      <c r="BY22" s="162"/>
      <c r="BZ22" s="162"/>
      <c r="CA22" s="162"/>
      <c r="CB22" s="162"/>
      <c r="CC22" s="162"/>
    </row>
    <row r="23" spans="1:81" ht="25.8" customHeight="1">
      <c r="A23" s="470"/>
      <c r="B23" s="470"/>
      <c r="C23" s="470"/>
      <c r="D23" s="470"/>
      <c r="E23" s="470"/>
      <c r="F23" s="470"/>
      <c r="G23" s="470"/>
      <c r="H23" s="478"/>
      <c r="I23" s="470"/>
      <c r="J23" s="470"/>
      <c r="K23" s="472"/>
      <c r="L23" s="470"/>
      <c r="M23" s="470"/>
      <c r="N23" s="446" t="s">
        <v>289</v>
      </c>
      <c r="O23" s="446" t="s">
        <v>289</v>
      </c>
      <c r="P23" s="446" t="s">
        <v>289</v>
      </c>
      <c r="Q23" s="446" t="s">
        <v>289</v>
      </c>
      <c r="R23" s="446" t="s">
        <v>289</v>
      </c>
      <c r="S23" s="446" t="s">
        <v>289</v>
      </c>
      <c r="T23" s="446" t="s">
        <v>289</v>
      </c>
      <c r="U23" s="446" t="s">
        <v>289</v>
      </c>
      <c r="V23" s="446" t="s">
        <v>289</v>
      </c>
      <c r="W23" s="446" t="s">
        <v>289</v>
      </c>
      <c r="X23" s="446" t="s">
        <v>289</v>
      </c>
      <c r="Y23" s="446" t="s">
        <v>289</v>
      </c>
      <c r="Z23" s="446" t="s">
        <v>289</v>
      </c>
      <c r="AA23" s="446" t="s">
        <v>289</v>
      </c>
      <c r="AB23" s="446" t="s">
        <v>289</v>
      </c>
      <c r="AC23" s="470"/>
      <c r="AD23" s="446" t="s">
        <v>289</v>
      </c>
      <c r="AE23" s="446" t="s">
        <v>289</v>
      </c>
      <c r="AF23" s="446" t="s">
        <v>289</v>
      </c>
      <c r="AG23" s="446" t="s">
        <v>289</v>
      </c>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BH23" s="162"/>
      <c r="BI23" s="162"/>
      <c r="BJ23" s="162"/>
      <c r="BK23" s="162"/>
      <c r="BL23" s="162"/>
      <c r="BM23" s="162"/>
      <c r="BN23" s="162"/>
      <c r="BO23" s="162"/>
      <c r="BP23" s="162"/>
      <c r="BQ23" s="162"/>
      <c r="BR23" s="162"/>
      <c r="BS23" s="162"/>
      <c r="BT23" s="162"/>
      <c r="BU23" s="162"/>
      <c r="BV23" s="162"/>
      <c r="BW23" s="162"/>
      <c r="BX23" s="162"/>
      <c r="BY23" s="162"/>
      <c r="BZ23" s="162"/>
      <c r="CA23" s="162"/>
      <c r="CB23" s="162"/>
      <c r="CC23" s="162"/>
    </row>
    <row r="24" spans="1:81">
      <c r="A24" s="162"/>
      <c r="B24" s="162"/>
      <c r="C24" s="162"/>
      <c r="D24" s="162"/>
      <c r="E24" s="162"/>
      <c r="F24" s="162"/>
      <c r="G24" s="162"/>
      <c r="H24" s="162"/>
      <c r="J24" s="162"/>
      <c r="K24" s="408"/>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62"/>
      <c r="BQ24" s="162"/>
      <c r="BR24" s="162"/>
      <c r="BS24" s="162"/>
      <c r="BT24" s="162"/>
      <c r="BU24" s="162"/>
      <c r="BV24" s="162"/>
      <c r="BW24" s="162"/>
      <c r="BX24" s="162"/>
      <c r="BY24" s="162"/>
      <c r="BZ24" s="162"/>
      <c r="CA24" s="162"/>
      <c r="CB24" s="162"/>
      <c r="CC24" s="162"/>
    </row>
    <row r="25" spans="1:81">
      <c r="A25" s="162"/>
      <c r="B25" s="162"/>
      <c r="C25" s="162"/>
      <c r="D25" s="162"/>
      <c r="E25" s="162"/>
      <c r="F25" s="162"/>
      <c r="G25" s="162"/>
      <c r="H25" s="162"/>
      <c r="J25" s="162"/>
      <c r="K25" s="408"/>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c r="BE25" s="162"/>
      <c r="BF25" s="162"/>
      <c r="BG25" s="162"/>
      <c r="BH25" s="162"/>
      <c r="BI25" s="162"/>
      <c r="BJ25" s="162"/>
      <c r="BK25" s="162"/>
      <c r="BL25" s="162"/>
      <c r="BM25" s="162"/>
      <c r="BN25" s="162"/>
      <c r="BO25" s="162"/>
      <c r="BP25" s="162"/>
      <c r="BQ25" s="162"/>
      <c r="BR25" s="162"/>
      <c r="BS25" s="162"/>
      <c r="BT25" s="162"/>
      <c r="BU25" s="162"/>
      <c r="BV25" s="162"/>
      <c r="BW25" s="162"/>
      <c r="BX25" s="162"/>
      <c r="BY25" s="162"/>
      <c r="BZ25" s="162"/>
      <c r="CA25" s="162"/>
      <c r="CB25" s="162"/>
      <c r="CC25" s="162"/>
    </row>
    <row r="26" spans="1:81">
      <c r="A26" s="162"/>
      <c r="B26" s="162"/>
      <c r="C26" s="162"/>
      <c r="D26" s="162"/>
      <c r="E26" s="162"/>
      <c r="F26" s="162"/>
      <c r="G26" s="162"/>
      <c r="H26" s="162"/>
      <c r="J26" s="162"/>
      <c r="K26" s="408"/>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2"/>
      <c r="BP26" s="162"/>
      <c r="BQ26" s="162"/>
      <c r="BR26" s="162"/>
      <c r="BS26" s="162"/>
      <c r="BT26" s="162"/>
      <c r="BU26" s="162"/>
      <c r="BV26" s="162"/>
      <c r="BW26" s="162"/>
      <c r="BX26" s="162"/>
      <c r="BY26" s="162"/>
      <c r="BZ26" s="162"/>
      <c r="CA26" s="162"/>
      <c r="CB26" s="162"/>
      <c r="CC26" s="162"/>
    </row>
    <row r="27" spans="1:81">
      <c r="A27" s="162"/>
      <c r="B27" s="162"/>
      <c r="C27" s="162"/>
      <c r="D27" s="162"/>
      <c r="E27" s="162"/>
      <c r="F27" s="162"/>
      <c r="G27" s="162"/>
      <c r="H27" s="162"/>
      <c r="J27" s="162"/>
      <c r="K27" s="408"/>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c r="BD27" s="162"/>
      <c r="BE27" s="162"/>
      <c r="BF27" s="162"/>
      <c r="BG27" s="162"/>
      <c r="BH27" s="162"/>
      <c r="BI27" s="162"/>
      <c r="BJ27" s="162"/>
      <c r="BK27" s="162"/>
      <c r="BL27" s="162"/>
      <c r="BM27" s="162"/>
      <c r="BN27" s="162"/>
      <c r="BO27" s="162"/>
      <c r="BP27" s="162"/>
      <c r="BQ27" s="162"/>
      <c r="BR27" s="162"/>
      <c r="BS27" s="162"/>
      <c r="BT27" s="162"/>
      <c r="BU27" s="162"/>
      <c r="BV27" s="162"/>
      <c r="BW27" s="162"/>
      <c r="BX27" s="162"/>
      <c r="BY27" s="162"/>
      <c r="BZ27" s="162"/>
      <c r="CA27" s="162"/>
      <c r="CB27" s="162"/>
      <c r="CC27" s="162"/>
    </row>
    <row r="28" spans="1:81">
      <c r="A28" s="162"/>
      <c r="B28" s="162"/>
      <c r="C28" s="162"/>
      <c r="D28" s="162"/>
      <c r="E28" s="162"/>
      <c r="F28" s="162"/>
      <c r="G28" s="162"/>
      <c r="H28" s="162"/>
      <c r="J28" s="162"/>
      <c r="K28" s="408"/>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62"/>
      <c r="BH28" s="162"/>
      <c r="BI28" s="162"/>
      <c r="BJ28" s="162"/>
      <c r="BK28" s="162"/>
      <c r="BL28" s="162"/>
      <c r="BM28" s="162"/>
      <c r="BN28" s="162"/>
      <c r="BO28" s="162"/>
      <c r="BP28" s="162"/>
      <c r="BQ28" s="162"/>
      <c r="BR28" s="162"/>
      <c r="BS28" s="162"/>
      <c r="BT28" s="162"/>
      <c r="BU28" s="162"/>
      <c r="BV28" s="162"/>
      <c r="BW28" s="162"/>
      <c r="BX28" s="162"/>
      <c r="BY28" s="162"/>
      <c r="BZ28" s="162"/>
      <c r="CA28" s="162"/>
      <c r="CB28" s="162"/>
      <c r="CC28" s="162"/>
    </row>
    <row r="29" spans="1:81">
      <c r="A29" s="162"/>
      <c r="B29" s="162"/>
      <c r="C29" s="162"/>
      <c r="D29" s="162"/>
      <c r="E29" s="162"/>
      <c r="F29" s="162"/>
      <c r="G29" s="162"/>
      <c r="H29" s="162"/>
      <c r="J29" s="162"/>
      <c r="K29" s="408"/>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62"/>
      <c r="BF29" s="162"/>
      <c r="BG29" s="162"/>
      <c r="BH29" s="162"/>
      <c r="BI29" s="162"/>
      <c r="BJ29" s="162"/>
      <c r="BK29" s="162"/>
      <c r="BL29" s="162"/>
      <c r="BM29" s="162"/>
      <c r="BN29" s="162"/>
      <c r="BO29" s="162"/>
      <c r="BP29" s="162"/>
      <c r="BQ29" s="162"/>
      <c r="BR29" s="162"/>
      <c r="BS29" s="162"/>
      <c r="BT29" s="162"/>
      <c r="BU29" s="162"/>
      <c r="BV29" s="162"/>
      <c r="BW29" s="162"/>
      <c r="BX29" s="162"/>
      <c r="BY29" s="162"/>
      <c r="BZ29" s="162"/>
      <c r="CA29" s="162"/>
      <c r="CB29" s="162"/>
      <c r="CC29" s="162"/>
    </row>
    <row r="30" spans="1:81">
      <c r="A30" s="162"/>
      <c r="B30" s="162"/>
      <c r="C30" s="162"/>
      <c r="D30" s="162"/>
      <c r="E30" s="162"/>
      <c r="F30" s="162"/>
      <c r="G30" s="162"/>
      <c r="H30" s="162"/>
      <c r="J30" s="162"/>
      <c r="K30" s="408"/>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c r="BL30" s="162"/>
      <c r="BM30" s="162"/>
      <c r="BN30" s="162"/>
      <c r="BO30" s="162"/>
      <c r="BP30" s="162"/>
      <c r="BQ30" s="162"/>
      <c r="BR30" s="162"/>
      <c r="BS30" s="162"/>
      <c r="BT30" s="162"/>
      <c r="BU30" s="162"/>
      <c r="BV30" s="162"/>
      <c r="BW30" s="162"/>
      <c r="BX30" s="162"/>
      <c r="BY30" s="162"/>
      <c r="BZ30" s="162"/>
      <c r="CA30" s="162"/>
      <c r="CB30" s="162"/>
      <c r="CC30" s="162"/>
    </row>
    <row r="31" spans="1:81">
      <c r="A31" s="162"/>
      <c r="B31" s="162"/>
      <c r="C31" s="162"/>
      <c r="D31" s="162"/>
      <c r="E31" s="162"/>
      <c r="F31" s="162"/>
      <c r="G31" s="162"/>
      <c r="H31" s="162"/>
      <c r="J31" s="162"/>
      <c r="K31" s="408"/>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row>
    <row r="32" spans="1:81">
      <c r="A32" s="162"/>
      <c r="B32" s="162"/>
      <c r="C32" s="162"/>
      <c r="D32" s="162"/>
      <c r="E32" s="162"/>
      <c r="F32" s="162"/>
      <c r="G32" s="162"/>
      <c r="H32" s="162"/>
      <c r="J32" s="162"/>
      <c r="K32" s="408"/>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c r="BM32" s="162"/>
      <c r="BN32" s="162"/>
      <c r="BO32" s="162"/>
      <c r="BP32" s="162"/>
      <c r="BQ32" s="162"/>
      <c r="BR32" s="162"/>
      <c r="BS32" s="162"/>
      <c r="BT32" s="162"/>
      <c r="BU32" s="162"/>
      <c r="BV32" s="162"/>
      <c r="BW32" s="162"/>
      <c r="BX32" s="162"/>
      <c r="BY32" s="162"/>
      <c r="BZ32" s="162"/>
      <c r="CA32" s="162"/>
      <c r="CB32" s="162"/>
      <c r="CC32" s="162"/>
    </row>
    <row r="33" spans="1:81">
      <c r="A33" s="162"/>
      <c r="B33" s="162"/>
      <c r="C33" s="162"/>
      <c r="D33" s="162"/>
      <c r="E33" s="162"/>
      <c r="F33" s="162"/>
      <c r="G33" s="162"/>
      <c r="H33" s="162"/>
      <c r="J33" s="162"/>
      <c r="K33" s="408"/>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c r="BS33" s="162"/>
      <c r="BT33" s="162"/>
      <c r="BU33" s="162"/>
      <c r="BV33" s="162"/>
      <c r="BW33" s="162"/>
      <c r="BX33" s="162"/>
      <c r="BY33" s="162"/>
      <c r="BZ33" s="162"/>
      <c r="CA33" s="162"/>
      <c r="CB33" s="162"/>
      <c r="CC33" s="162"/>
    </row>
    <row r="34" spans="1:81">
      <c r="A34" s="162"/>
      <c r="B34" s="162"/>
      <c r="C34" s="162"/>
      <c r="D34" s="162"/>
      <c r="E34" s="162"/>
      <c r="F34" s="162"/>
      <c r="G34" s="162"/>
      <c r="H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2"/>
      <c r="BQ34" s="162"/>
      <c r="BR34" s="162"/>
      <c r="BS34" s="162"/>
      <c r="BT34" s="162"/>
      <c r="BU34" s="162"/>
      <c r="BV34" s="162"/>
      <c r="BW34" s="162"/>
      <c r="BX34" s="162"/>
      <c r="BY34" s="162"/>
      <c r="BZ34" s="162"/>
      <c r="CA34" s="162"/>
      <c r="CB34" s="162"/>
      <c r="CC34" s="162"/>
    </row>
    <row r="35" spans="1:81">
      <c r="A35" s="162"/>
      <c r="B35" s="162"/>
      <c r="C35" s="162"/>
      <c r="D35" s="162"/>
      <c r="E35" s="162"/>
      <c r="F35" s="162"/>
      <c r="G35" s="162"/>
      <c r="H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2"/>
      <c r="BR35" s="162"/>
      <c r="BS35" s="162"/>
      <c r="BT35" s="162"/>
      <c r="BU35" s="162"/>
      <c r="BV35" s="162"/>
      <c r="BW35" s="162"/>
      <c r="BX35" s="162"/>
      <c r="BY35" s="162"/>
      <c r="BZ35" s="162"/>
      <c r="CA35" s="162"/>
      <c r="CB35" s="162"/>
      <c r="CC35" s="162"/>
    </row>
    <row r="36" spans="1:81">
      <c r="A36" s="162"/>
      <c r="B36" s="162"/>
      <c r="C36" s="162"/>
      <c r="D36" s="162"/>
      <c r="E36" s="162"/>
      <c r="F36" s="162"/>
      <c r="G36" s="162"/>
      <c r="H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c r="BH36" s="162"/>
      <c r="BI36" s="162"/>
      <c r="BJ36" s="162"/>
      <c r="BK36" s="162"/>
      <c r="BL36" s="162"/>
      <c r="BM36" s="162"/>
      <c r="BN36" s="162"/>
      <c r="BO36" s="162"/>
      <c r="BP36" s="162"/>
      <c r="BQ36" s="162"/>
      <c r="BR36" s="162"/>
      <c r="BS36" s="162"/>
      <c r="BT36" s="162"/>
      <c r="BU36" s="162"/>
      <c r="BV36" s="162"/>
      <c r="BW36" s="162"/>
      <c r="BX36" s="162"/>
      <c r="BY36" s="162"/>
      <c r="BZ36" s="162"/>
      <c r="CA36" s="162"/>
      <c r="CB36" s="162"/>
      <c r="CC36" s="162"/>
    </row>
    <row r="37" spans="1:81">
      <c r="A37" s="162"/>
      <c r="B37" s="162"/>
      <c r="C37" s="162"/>
      <c r="D37" s="162"/>
      <c r="E37" s="162"/>
      <c r="F37" s="162"/>
      <c r="G37" s="162"/>
      <c r="H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2"/>
      <c r="BQ37" s="162"/>
      <c r="BR37" s="162"/>
      <c r="BS37" s="162"/>
      <c r="BT37" s="162"/>
      <c r="BU37" s="162"/>
      <c r="BV37" s="162"/>
      <c r="BW37" s="162"/>
      <c r="BX37" s="162"/>
      <c r="BY37" s="162"/>
      <c r="BZ37" s="162"/>
      <c r="CA37" s="162"/>
      <c r="CB37" s="162"/>
      <c r="CC37" s="162"/>
    </row>
    <row r="38" spans="1:81">
      <c r="A38" s="162"/>
      <c r="B38" s="162"/>
      <c r="C38" s="162"/>
      <c r="D38" s="162"/>
      <c r="E38" s="162"/>
      <c r="F38" s="162"/>
      <c r="G38" s="162"/>
      <c r="H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2"/>
      <c r="BX38" s="162"/>
      <c r="BY38" s="162"/>
      <c r="BZ38" s="162"/>
      <c r="CA38" s="162"/>
      <c r="CB38" s="162"/>
      <c r="CC38" s="162"/>
    </row>
    <row r="39" spans="1:81">
      <c r="A39" s="162"/>
      <c r="B39" s="162"/>
      <c r="C39" s="162"/>
      <c r="D39" s="162"/>
      <c r="E39" s="162"/>
      <c r="F39" s="162"/>
      <c r="G39" s="162"/>
      <c r="H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162"/>
      <c r="BR39" s="162"/>
      <c r="BS39" s="162"/>
      <c r="BT39" s="162"/>
      <c r="BU39" s="162"/>
      <c r="BV39" s="162"/>
      <c r="BW39" s="162"/>
      <c r="BX39" s="162"/>
      <c r="BY39" s="162"/>
      <c r="BZ39" s="162"/>
      <c r="CA39" s="162"/>
      <c r="CB39" s="162"/>
      <c r="CC39" s="162"/>
    </row>
    <row r="40" spans="1:81">
      <c r="A40" s="162"/>
      <c r="B40" s="162"/>
      <c r="C40" s="162"/>
      <c r="D40" s="162"/>
      <c r="E40" s="162"/>
      <c r="F40" s="162"/>
      <c r="G40" s="162"/>
      <c r="H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BZ40" s="162"/>
      <c r="CA40" s="162"/>
      <c r="CB40" s="162"/>
      <c r="CC40" s="162"/>
    </row>
    <row r="41" spans="1:81">
      <c r="A41" s="162"/>
      <c r="B41" s="162"/>
      <c r="C41" s="162"/>
      <c r="D41" s="162"/>
      <c r="E41" s="162"/>
      <c r="F41" s="162"/>
      <c r="G41" s="162"/>
      <c r="H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2"/>
      <c r="BX41" s="162"/>
      <c r="BY41" s="162"/>
      <c r="BZ41" s="162"/>
      <c r="CA41" s="162"/>
      <c r="CB41" s="162"/>
      <c r="CC41" s="162"/>
    </row>
    <row r="42" spans="1:81">
      <c r="A42" s="162"/>
      <c r="B42" s="162"/>
      <c r="C42" s="162"/>
      <c r="D42" s="162"/>
      <c r="E42" s="162"/>
      <c r="F42" s="162"/>
      <c r="G42" s="162"/>
      <c r="H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row>
    <row r="43" spans="1:81">
      <c r="A43" s="162"/>
      <c r="B43" s="162"/>
      <c r="C43" s="162"/>
      <c r="D43" s="162"/>
      <c r="E43" s="162"/>
      <c r="F43" s="162"/>
      <c r="G43" s="162"/>
      <c r="H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2"/>
      <c r="BO43" s="162"/>
      <c r="BP43" s="162"/>
      <c r="BQ43" s="162"/>
      <c r="BR43" s="162"/>
      <c r="BS43" s="162"/>
      <c r="BT43" s="162"/>
      <c r="BU43" s="162"/>
      <c r="BV43" s="162"/>
      <c r="BW43" s="162"/>
      <c r="BX43" s="162"/>
      <c r="BY43" s="162"/>
      <c r="BZ43" s="162"/>
      <c r="CA43" s="162"/>
      <c r="CB43" s="162"/>
      <c r="CC43" s="162"/>
    </row>
    <row r="44" spans="1:81">
      <c r="A44" s="162"/>
      <c r="B44" s="162"/>
      <c r="C44" s="162"/>
      <c r="D44" s="162"/>
      <c r="E44" s="162"/>
      <c r="F44" s="162"/>
      <c r="G44" s="162"/>
      <c r="H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2"/>
      <c r="BO44" s="162"/>
      <c r="BP44" s="162"/>
      <c r="BQ44" s="162"/>
      <c r="BR44" s="162"/>
      <c r="BS44" s="162"/>
      <c r="BT44" s="162"/>
      <c r="BU44" s="162"/>
      <c r="BV44" s="162"/>
      <c r="BW44" s="162"/>
      <c r="BX44" s="162"/>
      <c r="BY44" s="162"/>
      <c r="BZ44" s="162"/>
      <c r="CA44" s="162"/>
      <c r="CB44" s="162"/>
      <c r="CC44" s="162"/>
    </row>
    <row r="45" spans="1:81">
      <c r="A45" s="162"/>
      <c r="B45" s="162"/>
      <c r="C45" s="162"/>
      <c r="D45" s="162"/>
      <c r="E45" s="162"/>
      <c r="F45" s="162"/>
      <c r="G45" s="162"/>
      <c r="H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2"/>
      <c r="BC45" s="162"/>
      <c r="BD45" s="162"/>
      <c r="BE45" s="162"/>
      <c r="BF45" s="162"/>
      <c r="BG45" s="162"/>
      <c r="BH45" s="162"/>
      <c r="BI45" s="162"/>
      <c r="BJ45" s="162"/>
      <c r="BK45" s="162"/>
      <c r="BL45" s="162"/>
      <c r="BM45" s="162"/>
      <c r="BN45" s="162"/>
      <c r="BO45" s="162"/>
      <c r="BP45" s="162"/>
      <c r="BQ45" s="162"/>
      <c r="BR45" s="162"/>
      <c r="BS45" s="162"/>
      <c r="BT45" s="162"/>
      <c r="BU45" s="162"/>
      <c r="BV45" s="162"/>
      <c r="BW45" s="162"/>
      <c r="BX45" s="162"/>
      <c r="BY45" s="162"/>
      <c r="BZ45" s="162"/>
      <c r="CA45" s="162"/>
      <c r="CB45" s="162"/>
      <c r="CC45" s="162"/>
    </row>
    <row r="46" spans="1:81">
      <c r="A46" s="162"/>
      <c r="B46" s="162"/>
      <c r="C46" s="162"/>
      <c r="D46" s="162"/>
      <c r="E46" s="162"/>
      <c r="F46" s="162"/>
      <c r="G46" s="162"/>
      <c r="H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162"/>
      <c r="BB46" s="162"/>
      <c r="BC46" s="162"/>
      <c r="BD46" s="162"/>
      <c r="BE46" s="162"/>
      <c r="BF46" s="162"/>
      <c r="BG46" s="162"/>
      <c r="BH46" s="162"/>
      <c r="BI46" s="162"/>
      <c r="BJ46" s="162"/>
      <c r="BK46" s="162"/>
      <c r="BL46" s="162"/>
      <c r="BM46" s="162"/>
      <c r="BN46" s="162"/>
      <c r="BO46" s="162"/>
      <c r="BP46" s="162"/>
      <c r="BQ46" s="162"/>
      <c r="BR46" s="162"/>
      <c r="BS46" s="162"/>
      <c r="BT46" s="162"/>
      <c r="BU46" s="162"/>
      <c r="BV46" s="162"/>
      <c r="BW46" s="162"/>
      <c r="BX46" s="162"/>
      <c r="BY46" s="162"/>
      <c r="BZ46" s="162"/>
      <c r="CA46" s="162"/>
      <c r="CB46" s="162"/>
      <c r="CC46" s="162"/>
    </row>
    <row r="47" spans="1:81">
      <c r="A47" s="162"/>
      <c r="B47" s="162"/>
      <c r="C47" s="162"/>
      <c r="D47" s="162"/>
      <c r="E47" s="162"/>
      <c r="F47" s="162"/>
      <c r="G47" s="162"/>
      <c r="H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2"/>
      <c r="BB47" s="162"/>
      <c r="BC47" s="162"/>
      <c r="BD47" s="162"/>
      <c r="BE47" s="162"/>
      <c r="BF47" s="162"/>
      <c r="BG47" s="162"/>
      <c r="BH47" s="162"/>
      <c r="BI47" s="162"/>
      <c r="BJ47" s="162"/>
      <c r="BK47" s="162"/>
      <c r="BL47" s="162"/>
      <c r="BM47" s="162"/>
      <c r="BN47" s="162"/>
      <c r="BO47" s="162"/>
      <c r="BP47" s="162"/>
      <c r="BQ47" s="162"/>
      <c r="BR47" s="162"/>
      <c r="BS47" s="162"/>
      <c r="BT47" s="162"/>
      <c r="BU47" s="162"/>
      <c r="BV47" s="162"/>
      <c r="BW47" s="162"/>
      <c r="BX47" s="162"/>
      <c r="BY47" s="162"/>
      <c r="BZ47" s="162"/>
      <c r="CA47" s="162"/>
      <c r="CB47" s="162"/>
      <c r="CC47" s="162"/>
    </row>
    <row r="48" spans="1:81">
      <c r="A48" s="162"/>
      <c r="B48" s="162"/>
      <c r="C48" s="162"/>
      <c r="D48" s="162"/>
      <c r="E48" s="162"/>
      <c r="F48" s="162"/>
      <c r="G48" s="162"/>
      <c r="H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162"/>
      <c r="BB48" s="162"/>
      <c r="BC48" s="162"/>
      <c r="BD48" s="162"/>
      <c r="BE48" s="162"/>
      <c r="BF48" s="162"/>
      <c r="BG48" s="162"/>
      <c r="BH48" s="162"/>
      <c r="BI48" s="162"/>
      <c r="BJ48" s="162"/>
      <c r="BK48" s="162"/>
      <c r="BL48" s="162"/>
      <c r="BM48" s="162"/>
      <c r="BN48" s="162"/>
      <c r="BO48" s="162"/>
      <c r="BP48" s="162"/>
      <c r="BQ48" s="162"/>
      <c r="BR48" s="162"/>
      <c r="BS48" s="162"/>
      <c r="BT48" s="162"/>
      <c r="BU48" s="162"/>
      <c r="BV48" s="162"/>
      <c r="BW48" s="162"/>
      <c r="BX48" s="162"/>
      <c r="BY48" s="162"/>
      <c r="BZ48" s="162"/>
      <c r="CA48" s="162"/>
      <c r="CB48" s="162"/>
      <c r="CC48" s="162"/>
    </row>
    <row r="49" spans="1:81">
      <c r="A49" s="162"/>
      <c r="B49" s="162"/>
      <c r="C49" s="162"/>
      <c r="D49" s="162"/>
      <c r="E49" s="162"/>
      <c r="F49" s="162"/>
      <c r="G49" s="162"/>
      <c r="H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2"/>
      <c r="BR49" s="162"/>
      <c r="BS49" s="162"/>
      <c r="BT49" s="162"/>
      <c r="BU49" s="162"/>
      <c r="BV49" s="162"/>
      <c r="BW49" s="162"/>
      <c r="BX49" s="162"/>
      <c r="BY49" s="162"/>
      <c r="BZ49" s="162"/>
      <c r="CA49" s="162"/>
      <c r="CB49" s="162"/>
      <c r="CC49" s="162"/>
    </row>
    <row r="50" spans="1:81">
      <c r="A50" s="162"/>
      <c r="B50" s="162"/>
      <c r="C50" s="162"/>
      <c r="D50" s="162"/>
      <c r="E50" s="162"/>
      <c r="F50" s="162"/>
      <c r="G50" s="162"/>
      <c r="H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2"/>
      <c r="BR50" s="162"/>
      <c r="BS50" s="162"/>
      <c r="BT50" s="162"/>
      <c r="BU50" s="162"/>
      <c r="BV50" s="162"/>
      <c r="BW50" s="162"/>
      <c r="BX50" s="162"/>
      <c r="BY50" s="162"/>
      <c r="BZ50" s="162"/>
      <c r="CA50" s="162"/>
      <c r="CB50" s="162"/>
      <c r="CC50" s="162"/>
    </row>
    <row r="51" spans="1:81">
      <c r="A51" s="162"/>
      <c r="B51" s="162"/>
      <c r="C51" s="162"/>
      <c r="D51" s="162"/>
      <c r="E51" s="162"/>
      <c r="F51" s="162"/>
      <c r="G51" s="162"/>
      <c r="H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2"/>
      <c r="BW51" s="162"/>
      <c r="BX51" s="162"/>
      <c r="BY51" s="162"/>
      <c r="BZ51" s="162"/>
      <c r="CA51" s="162"/>
      <c r="CB51" s="162"/>
      <c r="CC51" s="162"/>
    </row>
    <row r="52" spans="1:81">
      <c r="A52" s="162"/>
      <c r="B52" s="162"/>
      <c r="C52" s="162"/>
      <c r="D52" s="162"/>
      <c r="E52" s="162"/>
      <c r="F52" s="162"/>
      <c r="G52" s="162"/>
      <c r="H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c r="BV52" s="162"/>
      <c r="BW52" s="162"/>
      <c r="BX52" s="162"/>
      <c r="BY52" s="162"/>
      <c r="BZ52" s="162"/>
      <c r="CA52" s="162"/>
      <c r="CB52" s="162"/>
      <c r="CC52" s="162"/>
    </row>
    <row r="53" spans="1:81">
      <c r="A53" s="162"/>
      <c r="B53" s="162"/>
      <c r="C53" s="162"/>
      <c r="D53" s="162"/>
      <c r="E53" s="162"/>
      <c r="F53" s="162"/>
      <c r="G53" s="162"/>
      <c r="H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62"/>
      <c r="BR53" s="162"/>
      <c r="BS53" s="162"/>
      <c r="BT53" s="162"/>
      <c r="BU53" s="162"/>
      <c r="BV53" s="162"/>
      <c r="BW53" s="162"/>
      <c r="BX53" s="162"/>
      <c r="BY53" s="162"/>
      <c r="BZ53" s="162"/>
      <c r="CA53" s="162"/>
      <c r="CB53" s="162"/>
      <c r="CC53" s="162"/>
    </row>
    <row r="54" spans="1:81">
      <c r="A54" s="162"/>
      <c r="B54" s="162"/>
      <c r="C54" s="162"/>
      <c r="D54" s="162"/>
      <c r="E54" s="162"/>
      <c r="F54" s="162"/>
      <c r="G54" s="162"/>
      <c r="H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62"/>
      <c r="BD54" s="162"/>
      <c r="BE54" s="162"/>
      <c r="BF54" s="162"/>
      <c r="BG54" s="162"/>
      <c r="BH54" s="162"/>
      <c r="BI54" s="162"/>
      <c r="BJ54" s="162"/>
      <c r="BK54" s="162"/>
      <c r="BL54" s="162"/>
      <c r="BM54" s="162"/>
      <c r="BN54" s="162"/>
      <c r="BO54" s="162"/>
      <c r="BP54" s="162"/>
      <c r="BQ54" s="162"/>
      <c r="BR54" s="162"/>
      <c r="BS54" s="162"/>
      <c r="BT54" s="162"/>
      <c r="BU54" s="162"/>
      <c r="BV54" s="162"/>
      <c r="BW54" s="162"/>
      <c r="BX54" s="162"/>
      <c r="BY54" s="162"/>
      <c r="BZ54" s="162"/>
      <c r="CA54" s="162"/>
      <c r="CB54" s="162"/>
      <c r="CC54" s="162"/>
    </row>
    <row r="55" spans="1:81">
      <c r="A55" s="162"/>
      <c r="B55" s="162"/>
      <c r="C55" s="162"/>
      <c r="D55" s="162"/>
      <c r="E55" s="162"/>
      <c r="F55" s="162"/>
      <c r="G55" s="162"/>
      <c r="H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2"/>
      <c r="BN55" s="162"/>
      <c r="BO55" s="162"/>
      <c r="BP55" s="162"/>
      <c r="BQ55" s="162"/>
      <c r="BR55" s="162"/>
      <c r="BS55" s="162"/>
      <c r="BT55" s="162"/>
      <c r="BU55" s="162"/>
      <c r="BV55" s="162"/>
      <c r="BW55" s="162"/>
      <c r="BX55" s="162"/>
      <c r="BY55" s="162"/>
      <c r="BZ55" s="162"/>
      <c r="CA55" s="162"/>
      <c r="CB55" s="162"/>
      <c r="CC55" s="162"/>
    </row>
    <row r="56" spans="1:81">
      <c r="A56" s="162"/>
      <c r="B56" s="162"/>
      <c r="C56" s="162"/>
      <c r="D56" s="162"/>
      <c r="E56" s="162"/>
      <c r="F56" s="162"/>
      <c r="G56" s="162"/>
      <c r="H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c r="BQ56" s="162"/>
      <c r="BR56" s="162"/>
      <c r="BS56" s="162"/>
      <c r="BT56" s="162"/>
      <c r="BU56" s="162"/>
      <c r="BV56" s="162"/>
      <c r="BW56" s="162"/>
      <c r="BX56" s="162"/>
      <c r="BY56" s="162"/>
      <c r="BZ56" s="162"/>
      <c r="CA56" s="162"/>
      <c r="CB56" s="162"/>
      <c r="CC56" s="162"/>
    </row>
    <row r="57" spans="1:81">
      <c r="A57" s="162"/>
      <c r="B57" s="162"/>
      <c r="C57" s="162"/>
      <c r="D57" s="162"/>
      <c r="E57" s="162"/>
      <c r="F57" s="162"/>
      <c r="G57" s="162"/>
      <c r="H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2"/>
      <c r="BR57" s="162"/>
      <c r="BS57" s="162"/>
      <c r="BT57" s="162"/>
      <c r="BU57" s="162"/>
      <c r="BV57" s="162"/>
      <c r="BW57" s="162"/>
      <c r="BX57" s="162"/>
      <c r="BY57" s="162"/>
      <c r="BZ57" s="162"/>
      <c r="CA57" s="162"/>
      <c r="CB57" s="162"/>
      <c r="CC57" s="162"/>
    </row>
    <row r="58" spans="1:81">
      <c r="A58" s="162"/>
      <c r="B58" s="162"/>
      <c r="C58" s="162"/>
      <c r="D58" s="162"/>
      <c r="E58" s="162"/>
      <c r="F58" s="162"/>
      <c r="G58" s="162"/>
      <c r="H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2"/>
      <c r="BR58" s="162"/>
      <c r="BS58" s="162"/>
      <c r="BT58" s="162"/>
      <c r="BU58" s="162"/>
      <c r="BV58" s="162"/>
      <c r="BW58" s="162"/>
      <c r="BX58" s="162"/>
      <c r="BY58" s="162"/>
      <c r="BZ58" s="162"/>
      <c r="CA58" s="162"/>
      <c r="CB58" s="162"/>
      <c r="CC58" s="162"/>
    </row>
    <row r="59" spans="1:81">
      <c r="A59" s="162"/>
      <c r="B59" s="162"/>
      <c r="C59" s="162"/>
      <c r="D59" s="162"/>
      <c r="E59" s="162"/>
      <c r="F59" s="162"/>
      <c r="G59" s="162"/>
      <c r="H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2"/>
      <c r="BC59" s="162"/>
      <c r="BD59" s="162"/>
      <c r="BE59" s="162"/>
      <c r="BF59" s="162"/>
      <c r="BG59" s="162"/>
      <c r="BH59" s="162"/>
      <c r="BI59" s="162"/>
      <c r="BJ59" s="162"/>
      <c r="BK59" s="162"/>
      <c r="BL59" s="162"/>
      <c r="BM59" s="162"/>
      <c r="BN59" s="162"/>
      <c r="BO59" s="162"/>
      <c r="BP59" s="162"/>
      <c r="BQ59" s="162"/>
      <c r="BR59" s="162"/>
      <c r="BS59" s="162"/>
      <c r="BT59" s="162"/>
      <c r="BU59" s="162"/>
      <c r="BV59" s="162"/>
      <c r="BW59" s="162"/>
      <c r="BX59" s="162"/>
      <c r="BY59" s="162"/>
      <c r="BZ59" s="162"/>
      <c r="CA59" s="162"/>
      <c r="CB59" s="162"/>
      <c r="CC59" s="162"/>
    </row>
    <row r="60" spans="1:81">
      <c r="A60" s="162"/>
      <c r="B60" s="162"/>
      <c r="C60" s="162"/>
      <c r="D60" s="162"/>
      <c r="E60" s="162"/>
      <c r="F60" s="162"/>
      <c r="G60" s="162"/>
      <c r="H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2"/>
      <c r="AZ60" s="162"/>
      <c r="BA60" s="162"/>
      <c r="BB60" s="162"/>
      <c r="BC60" s="162"/>
      <c r="BD60" s="162"/>
      <c r="BE60" s="162"/>
      <c r="BF60" s="162"/>
      <c r="BG60" s="162"/>
      <c r="BH60" s="162"/>
      <c r="BI60" s="162"/>
      <c r="BJ60" s="162"/>
      <c r="BK60" s="162"/>
      <c r="BL60" s="162"/>
      <c r="BM60" s="162"/>
      <c r="BN60" s="162"/>
      <c r="BO60" s="162"/>
      <c r="BP60" s="162"/>
      <c r="BQ60" s="162"/>
      <c r="BR60" s="162"/>
      <c r="BS60" s="162"/>
      <c r="BT60" s="162"/>
      <c r="BU60" s="162"/>
      <c r="BV60" s="162"/>
      <c r="BW60" s="162"/>
      <c r="BX60" s="162"/>
      <c r="BY60" s="162"/>
      <c r="BZ60" s="162"/>
      <c r="CA60" s="162"/>
      <c r="CB60" s="162"/>
      <c r="CC60" s="162"/>
    </row>
    <row r="61" spans="1:81">
      <c r="A61" s="162"/>
      <c r="B61" s="162"/>
      <c r="C61" s="162"/>
      <c r="D61" s="162"/>
      <c r="E61" s="162"/>
      <c r="F61" s="162"/>
      <c r="G61" s="162"/>
      <c r="H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2"/>
      <c r="AY61" s="162"/>
      <c r="AZ61" s="162"/>
      <c r="BA61" s="162"/>
      <c r="BB61" s="162"/>
      <c r="BC61" s="162"/>
      <c r="BD61" s="162"/>
      <c r="BE61" s="162"/>
      <c r="BF61" s="162"/>
      <c r="BG61" s="162"/>
      <c r="BH61" s="162"/>
      <c r="BI61" s="162"/>
      <c r="BJ61" s="162"/>
      <c r="BK61" s="162"/>
      <c r="BL61" s="162"/>
      <c r="BM61" s="162"/>
      <c r="BN61" s="162"/>
      <c r="BO61" s="162"/>
      <c r="BP61" s="162"/>
      <c r="BQ61" s="162"/>
      <c r="BR61" s="162"/>
      <c r="BS61" s="162"/>
      <c r="BT61" s="162"/>
      <c r="BU61" s="162"/>
      <c r="BV61" s="162"/>
      <c r="BW61" s="162"/>
      <c r="BX61" s="162"/>
      <c r="BY61" s="162"/>
      <c r="BZ61" s="162"/>
      <c r="CA61" s="162"/>
      <c r="CB61" s="162"/>
      <c r="CC61" s="162"/>
    </row>
    <row r="62" spans="1:81">
      <c r="A62" s="162"/>
      <c r="B62" s="162"/>
      <c r="C62" s="162"/>
      <c r="D62" s="162"/>
      <c r="E62" s="162"/>
      <c r="F62" s="162"/>
      <c r="G62" s="162"/>
      <c r="H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2"/>
      <c r="AZ62" s="162"/>
      <c r="BA62" s="162"/>
      <c r="BB62" s="162"/>
      <c r="BC62" s="162"/>
      <c r="BD62" s="162"/>
      <c r="BE62" s="162"/>
      <c r="BF62" s="162"/>
      <c r="BG62" s="162"/>
      <c r="BH62" s="162"/>
      <c r="BI62" s="162"/>
      <c r="BJ62" s="162"/>
      <c r="BK62" s="162"/>
      <c r="BL62" s="162"/>
      <c r="BM62" s="162"/>
      <c r="BN62" s="162"/>
      <c r="BO62" s="162"/>
      <c r="BP62" s="162"/>
      <c r="BQ62" s="162"/>
      <c r="BR62" s="162"/>
      <c r="BS62" s="162"/>
      <c r="BT62" s="162"/>
      <c r="BU62" s="162"/>
      <c r="BV62" s="162"/>
      <c r="BW62" s="162"/>
      <c r="BX62" s="162"/>
      <c r="BY62" s="162"/>
      <c r="BZ62" s="162"/>
      <c r="CA62" s="162"/>
      <c r="CB62" s="162"/>
      <c r="CC62" s="162"/>
    </row>
    <row r="63" spans="1:81">
      <c r="A63" s="162"/>
      <c r="B63" s="162"/>
      <c r="C63" s="162"/>
      <c r="D63" s="162"/>
      <c r="E63" s="162"/>
      <c r="F63" s="162"/>
      <c r="G63" s="162"/>
      <c r="H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c r="AW63" s="162"/>
      <c r="AX63" s="162"/>
      <c r="AY63" s="162"/>
      <c r="AZ63" s="162"/>
      <c r="BA63" s="162"/>
      <c r="BB63" s="162"/>
      <c r="BC63" s="162"/>
      <c r="BD63" s="162"/>
      <c r="BE63" s="162"/>
      <c r="BF63" s="162"/>
      <c r="BG63" s="162"/>
      <c r="BH63" s="162"/>
      <c r="BI63" s="162"/>
      <c r="BJ63" s="162"/>
      <c r="BK63" s="162"/>
      <c r="BL63" s="162"/>
      <c r="BM63" s="162"/>
      <c r="BN63" s="162"/>
      <c r="BO63" s="162"/>
      <c r="BP63" s="162"/>
      <c r="BQ63" s="162"/>
      <c r="BR63" s="162"/>
      <c r="BS63" s="162"/>
      <c r="BT63" s="162"/>
      <c r="BU63" s="162"/>
      <c r="BV63" s="162"/>
      <c r="BW63" s="162"/>
      <c r="BX63" s="162"/>
      <c r="BY63" s="162"/>
      <c r="BZ63" s="162"/>
      <c r="CA63" s="162"/>
      <c r="CB63" s="162"/>
      <c r="CC63" s="162"/>
    </row>
    <row r="64" spans="1:81">
      <c r="A64" s="162"/>
      <c r="B64" s="162"/>
      <c r="C64" s="162"/>
      <c r="D64" s="162"/>
      <c r="E64" s="162"/>
      <c r="F64" s="162"/>
      <c r="G64" s="162"/>
      <c r="H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2"/>
      <c r="AZ64" s="162"/>
      <c r="BA64" s="162"/>
      <c r="BB64" s="162"/>
      <c r="BC64" s="162"/>
      <c r="BD64" s="162"/>
      <c r="BE64" s="162"/>
      <c r="BF64" s="162"/>
      <c r="BG64" s="162"/>
      <c r="BH64" s="162"/>
      <c r="BI64" s="162"/>
      <c r="BJ64" s="162"/>
      <c r="BK64" s="162"/>
      <c r="BL64" s="162"/>
      <c r="BM64" s="162"/>
      <c r="BN64" s="162"/>
      <c r="BO64" s="162"/>
      <c r="BP64" s="162"/>
      <c r="BQ64" s="162"/>
      <c r="BR64" s="162"/>
      <c r="BS64" s="162"/>
      <c r="BT64" s="162"/>
      <c r="BU64" s="162"/>
      <c r="BV64" s="162"/>
      <c r="BW64" s="162"/>
      <c r="BX64" s="162"/>
      <c r="BY64" s="162"/>
      <c r="BZ64" s="162"/>
      <c r="CA64" s="162"/>
      <c r="CB64" s="162"/>
      <c r="CC64" s="162"/>
    </row>
    <row r="65" spans="1:81">
      <c r="A65" s="162"/>
      <c r="B65" s="162"/>
      <c r="C65" s="162"/>
      <c r="D65" s="162"/>
      <c r="E65" s="162"/>
      <c r="F65" s="162"/>
      <c r="G65" s="162"/>
      <c r="H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162"/>
      <c r="BB65" s="162"/>
      <c r="BC65" s="162"/>
      <c r="BD65" s="162"/>
      <c r="BE65" s="162"/>
      <c r="BF65" s="162"/>
      <c r="BG65" s="162"/>
      <c r="BH65" s="162"/>
      <c r="BI65" s="162"/>
      <c r="BJ65" s="162"/>
      <c r="BK65" s="162"/>
      <c r="BL65" s="162"/>
      <c r="BM65" s="162"/>
      <c r="BN65" s="162"/>
      <c r="BO65" s="162"/>
      <c r="BP65" s="162"/>
      <c r="BQ65" s="162"/>
      <c r="BR65" s="162"/>
      <c r="BS65" s="162"/>
      <c r="BT65" s="162"/>
      <c r="BU65" s="162"/>
      <c r="BV65" s="162"/>
      <c r="BW65" s="162"/>
      <c r="BX65" s="162"/>
      <c r="BY65" s="162"/>
      <c r="BZ65" s="162"/>
      <c r="CA65" s="162"/>
      <c r="CB65" s="162"/>
      <c r="CC65" s="162"/>
    </row>
    <row r="66" spans="1:81">
      <c r="A66" s="162"/>
      <c r="B66" s="162"/>
      <c r="C66" s="162"/>
      <c r="D66" s="162"/>
      <c r="E66" s="162"/>
      <c r="F66" s="162"/>
      <c r="G66" s="162"/>
      <c r="H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c r="AZ66" s="162"/>
      <c r="BA66" s="162"/>
      <c r="BB66" s="162"/>
      <c r="BC66" s="162"/>
      <c r="BD66" s="162"/>
      <c r="BE66" s="162"/>
      <c r="BF66" s="162"/>
      <c r="BG66" s="162"/>
      <c r="BH66" s="162"/>
      <c r="BI66" s="162"/>
      <c r="BJ66" s="162"/>
      <c r="BK66" s="162"/>
      <c r="BL66" s="162"/>
      <c r="BM66" s="162"/>
      <c r="BN66" s="162"/>
      <c r="BO66" s="162"/>
      <c r="BP66" s="162"/>
      <c r="BQ66" s="162"/>
      <c r="BR66" s="162"/>
      <c r="BS66" s="162"/>
      <c r="BT66" s="162"/>
      <c r="BU66" s="162"/>
      <c r="BV66" s="162"/>
      <c r="BW66" s="162"/>
      <c r="BX66" s="162"/>
      <c r="BY66" s="162"/>
      <c r="BZ66" s="162"/>
      <c r="CA66" s="162"/>
      <c r="CB66" s="162"/>
      <c r="CC66" s="162"/>
    </row>
    <row r="67" spans="1:81">
      <c r="A67" s="162"/>
      <c r="B67" s="162"/>
      <c r="C67" s="162"/>
      <c r="D67" s="162"/>
      <c r="E67" s="162"/>
      <c r="F67" s="162"/>
      <c r="G67" s="162"/>
      <c r="H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2"/>
      <c r="AO67" s="162"/>
      <c r="AP67" s="162"/>
      <c r="AQ67" s="162"/>
      <c r="AR67" s="162"/>
      <c r="AS67" s="162"/>
      <c r="AT67" s="162"/>
      <c r="AU67" s="162"/>
      <c r="AV67" s="162"/>
      <c r="AW67" s="162"/>
      <c r="AX67" s="162"/>
      <c r="AY67" s="162"/>
      <c r="AZ67" s="162"/>
      <c r="BA67" s="162"/>
      <c r="BB67" s="162"/>
      <c r="BC67" s="162"/>
      <c r="BD67" s="162"/>
      <c r="BE67" s="162"/>
      <c r="BF67" s="162"/>
      <c r="BG67" s="162"/>
      <c r="BH67" s="162"/>
      <c r="BI67" s="162"/>
      <c r="BJ67" s="162"/>
      <c r="BK67" s="162"/>
      <c r="BL67" s="162"/>
      <c r="BM67" s="162"/>
      <c r="BN67" s="162"/>
      <c r="BO67" s="162"/>
      <c r="BP67" s="162"/>
      <c r="BQ67" s="162"/>
      <c r="BR67" s="162"/>
      <c r="BS67" s="162"/>
      <c r="BT67" s="162"/>
      <c r="BU67" s="162"/>
      <c r="BV67" s="162"/>
      <c r="BW67" s="162"/>
      <c r="BX67" s="162"/>
      <c r="BY67" s="162"/>
      <c r="BZ67" s="162"/>
      <c r="CA67" s="162"/>
      <c r="CB67" s="162"/>
      <c r="CC67" s="162"/>
    </row>
    <row r="68" spans="1:81">
      <c r="A68" s="162"/>
      <c r="B68" s="162"/>
      <c r="C68" s="162"/>
      <c r="D68" s="162"/>
      <c r="E68" s="162"/>
      <c r="F68" s="162"/>
      <c r="G68" s="162"/>
      <c r="H68" s="162"/>
      <c r="J68" s="162"/>
      <c r="K68" s="162"/>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2"/>
      <c r="AL68" s="162"/>
      <c r="AM68" s="162"/>
      <c r="AN68" s="162"/>
      <c r="AO68" s="162"/>
      <c r="AP68" s="162"/>
      <c r="AQ68" s="162"/>
      <c r="AR68" s="162"/>
      <c r="AS68" s="162"/>
      <c r="AT68" s="162"/>
      <c r="AU68" s="162"/>
      <c r="AV68" s="162"/>
      <c r="AW68" s="162"/>
      <c r="AX68" s="162"/>
      <c r="AY68" s="162"/>
      <c r="AZ68" s="162"/>
      <c r="BA68" s="162"/>
      <c r="BB68" s="162"/>
      <c r="BC68" s="162"/>
      <c r="BD68" s="162"/>
      <c r="BE68" s="162"/>
      <c r="BF68" s="162"/>
      <c r="BG68" s="162"/>
      <c r="BH68" s="162"/>
      <c r="BI68" s="162"/>
      <c r="BJ68" s="162"/>
      <c r="BK68" s="162"/>
      <c r="BL68" s="162"/>
      <c r="BM68" s="162"/>
      <c r="BN68" s="162"/>
      <c r="BO68" s="162"/>
      <c r="BP68" s="162"/>
      <c r="BQ68" s="162"/>
      <c r="BR68" s="162"/>
      <c r="BS68" s="162"/>
      <c r="BT68" s="162"/>
      <c r="BU68" s="162"/>
      <c r="BV68" s="162"/>
      <c r="BW68" s="162"/>
      <c r="BX68" s="162"/>
      <c r="BY68" s="162"/>
      <c r="BZ68" s="162"/>
      <c r="CA68" s="162"/>
      <c r="CB68" s="162"/>
      <c r="CC68" s="162"/>
    </row>
    <row r="69" spans="1:81">
      <c r="A69" s="162"/>
      <c r="B69" s="162"/>
      <c r="C69" s="162"/>
      <c r="D69" s="162"/>
      <c r="E69" s="162"/>
      <c r="F69" s="162"/>
      <c r="G69" s="162"/>
      <c r="H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c r="AN69" s="162"/>
      <c r="AO69" s="162"/>
      <c r="AP69" s="162"/>
      <c r="AQ69" s="162"/>
      <c r="AR69" s="162"/>
      <c r="AS69" s="162"/>
      <c r="AT69" s="162"/>
      <c r="AU69" s="162"/>
      <c r="AV69" s="162"/>
      <c r="AW69" s="162"/>
      <c r="AX69" s="162"/>
      <c r="AY69" s="162"/>
      <c r="AZ69" s="162"/>
      <c r="BA69" s="162"/>
      <c r="BB69" s="162"/>
      <c r="BC69" s="162"/>
      <c r="BD69" s="162"/>
      <c r="BE69" s="162"/>
      <c r="BF69" s="162"/>
      <c r="BG69" s="162"/>
      <c r="BH69" s="162"/>
      <c r="BI69" s="162"/>
      <c r="BJ69" s="162"/>
      <c r="BK69" s="162"/>
      <c r="BL69" s="162"/>
      <c r="BM69" s="162"/>
      <c r="BN69" s="162"/>
      <c r="BO69" s="162"/>
      <c r="BP69" s="162"/>
      <c r="BQ69" s="162"/>
      <c r="BR69" s="162"/>
      <c r="BS69" s="162"/>
      <c r="BT69" s="162"/>
      <c r="BU69" s="162"/>
      <c r="BV69" s="162"/>
      <c r="BW69" s="162"/>
      <c r="BX69" s="162"/>
      <c r="BY69" s="162"/>
      <c r="BZ69" s="162"/>
      <c r="CA69" s="162"/>
      <c r="CB69" s="162"/>
      <c r="CC69" s="162"/>
    </row>
    <row r="70" spans="1:81">
      <c r="A70" s="162"/>
      <c r="B70" s="162"/>
      <c r="C70" s="162"/>
      <c r="D70" s="162"/>
      <c r="E70" s="162"/>
      <c r="F70" s="162"/>
      <c r="G70" s="162"/>
      <c r="H70" s="162"/>
      <c r="J70" s="162"/>
      <c r="K70" s="162"/>
      <c r="L70" s="162"/>
      <c r="M70" s="162"/>
      <c r="N70" s="162"/>
      <c r="O70" s="162"/>
      <c r="P70" s="162"/>
      <c r="Q70" s="162"/>
      <c r="R70" s="162"/>
      <c r="S70" s="162"/>
      <c r="T70" s="162"/>
      <c r="U70" s="162"/>
      <c r="V70" s="162"/>
      <c r="W70" s="162"/>
    </row>
    <row r="71" spans="1:81">
      <c r="A71" s="162"/>
      <c r="B71" s="162"/>
      <c r="C71" s="162"/>
      <c r="D71" s="162"/>
      <c r="E71" s="162"/>
      <c r="F71" s="162"/>
      <c r="G71" s="162"/>
      <c r="H71" s="162"/>
      <c r="J71" s="162"/>
      <c r="K71" s="162"/>
      <c r="L71" s="162"/>
      <c r="M71" s="162"/>
      <c r="N71" s="162"/>
      <c r="O71" s="162"/>
      <c r="P71" s="162"/>
      <c r="Q71" s="162"/>
      <c r="R71" s="162"/>
      <c r="S71" s="162"/>
      <c r="T71" s="162"/>
      <c r="U71" s="162"/>
      <c r="V71" s="162"/>
      <c r="W71" s="162"/>
    </row>
    <row r="72" spans="1:81">
      <c r="A72" s="162"/>
      <c r="B72" s="162"/>
      <c r="C72" s="162"/>
      <c r="D72" s="162"/>
      <c r="E72" s="162"/>
      <c r="F72" s="162"/>
      <c r="G72" s="162"/>
      <c r="H72" s="162"/>
      <c r="J72" s="162"/>
      <c r="K72" s="162"/>
      <c r="L72" s="162"/>
      <c r="M72" s="162"/>
      <c r="N72" s="162"/>
      <c r="O72" s="162"/>
      <c r="P72" s="162"/>
      <c r="Q72" s="162"/>
      <c r="R72" s="162"/>
      <c r="S72" s="162"/>
      <c r="T72" s="162"/>
      <c r="U72" s="162"/>
      <c r="V72" s="162"/>
      <c r="W72" s="162"/>
    </row>
    <row r="73" spans="1:81">
      <c r="A73" s="162"/>
      <c r="B73" s="162"/>
      <c r="C73" s="162"/>
      <c r="D73" s="162"/>
      <c r="E73" s="162"/>
      <c r="F73" s="162"/>
      <c r="G73" s="162"/>
      <c r="H73" s="162"/>
      <c r="J73" s="162"/>
      <c r="K73" s="162"/>
      <c r="L73" s="162"/>
      <c r="M73" s="162"/>
      <c r="N73" s="162"/>
      <c r="O73" s="162"/>
      <c r="P73" s="162"/>
      <c r="Q73" s="162"/>
      <c r="R73" s="162"/>
      <c r="S73" s="162"/>
      <c r="T73" s="162"/>
      <c r="U73" s="162"/>
      <c r="V73" s="162"/>
      <c r="W73" s="162"/>
    </row>
    <row r="74" spans="1:81">
      <c r="A74" s="162"/>
      <c r="B74" s="162"/>
      <c r="C74" s="162"/>
      <c r="D74" s="162"/>
      <c r="E74" s="162"/>
      <c r="F74" s="162"/>
      <c r="G74" s="162"/>
      <c r="H74" s="162"/>
      <c r="J74" s="162"/>
      <c r="K74" s="162"/>
      <c r="L74" s="162"/>
      <c r="M74" s="162"/>
      <c r="N74" s="162"/>
      <c r="O74" s="162"/>
      <c r="P74" s="162"/>
      <c r="Q74" s="162"/>
      <c r="R74" s="162"/>
      <c r="S74" s="162"/>
      <c r="T74" s="162"/>
      <c r="U74" s="162"/>
      <c r="V74" s="162"/>
      <c r="W74" s="162"/>
    </row>
    <row r="75" spans="1:81">
      <c r="A75" s="162"/>
      <c r="B75" s="162"/>
      <c r="C75" s="162"/>
      <c r="D75" s="162"/>
      <c r="E75" s="162"/>
      <c r="F75" s="162"/>
      <c r="G75" s="162"/>
      <c r="H75" s="162"/>
      <c r="J75" s="162"/>
      <c r="K75" s="162"/>
      <c r="L75" s="162"/>
      <c r="M75" s="162"/>
      <c r="N75" s="162"/>
      <c r="O75" s="162"/>
      <c r="P75" s="162"/>
      <c r="Q75" s="162"/>
      <c r="R75" s="162"/>
      <c r="S75" s="162"/>
      <c r="T75" s="162"/>
      <c r="U75" s="162"/>
      <c r="V75" s="162"/>
      <c r="W75" s="162"/>
    </row>
    <row r="76" spans="1:81">
      <c r="A76" s="162"/>
      <c r="B76" s="162"/>
      <c r="C76" s="162"/>
      <c r="D76" s="162"/>
      <c r="E76" s="162"/>
      <c r="F76" s="162"/>
      <c r="G76" s="162"/>
      <c r="H76" s="162"/>
      <c r="J76" s="162"/>
      <c r="K76" s="162"/>
      <c r="L76" s="162"/>
      <c r="M76" s="162"/>
      <c r="N76" s="162"/>
      <c r="O76" s="162"/>
      <c r="P76" s="162"/>
      <c r="Q76" s="162"/>
      <c r="R76" s="162"/>
      <c r="S76" s="162"/>
      <c r="T76" s="162"/>
      <c r="U76" s="162"/>
      <c r="V76" s="162"/>
      <c r="W76" s="162"/>
    </row>
    <row r="77" spans="1:81">
      <c r="A77" s="162"/>
      <c r="B77" s="162"/>
      <c r="C77" s="162"/>
      <c r="D77" s="162"/>
      <c r="E77" s="162"/>
      <c r="F77" s="162"/>
      <c r="G77" s="162"/>
      <c r="H77" s="162"/>
      <c r="J77" s="162"/>
      <c r="K77" s="162"/>
      <c r="L77" s="162"/>
      <c r="M77" s="162"/>
      <c r="N77" s="162"/>
      <c r="O77" s="162"/>
      <c r="P77" s="162"/>
      <c r="Q77" s="162"/>
      <c r="R77" s="162"/>
      <c r="S77" s="162"/>
      <c r="T77" s="162"/>
      <c r="U77" s="162"/>
      <c r="V77" s="162"/>
      <c r="W77" s="162"/>
    </row>
    <row r="78" spans="1:81">
      <c r="A78" s="162"/>
      <c r="B78" s="162"/>
      <c r="C78" s="162"/>
      <c r="D78" s="162"/>
      <c r="E78" s="162"/>
      <c r="F78" s="162"/>
      <c r="G78" s="162"/>
      <c r="H78" s="162"/>
      <c r="J78" s="162"/>
      <c r="K78" s="162"/>
      <c r="L78" s="162"/>
      <c r="M78" s="162"/>
      <c r="N78" s="162"/>
      <c r="O78" s="162"/>
      <c r="P78" s="162"/>
      <c r="Q78" s="162"/>
      <c r="R78" s="162"/>
      <c r="S78" s="162"/>
      <c r="T78" s="162"/>
      <c r="U78" s="162"/>
      <c r="V78" s="162"/>
      <c r="W78" s="162"/>
    </row>
    <row r="79" spans="1:81">
      <c r="A79" s="162"/>
      <c r="B79" s="162"/>
      <c r="C79" s="162"/>
      <c r="D79" s="162"/>
      <c r="E79" s="162"/>
      <c r="F79" s="162"/>
      <c r="G79" s="162"/>
      <c r="H79" s="162"/>
      <c r="J79" s="162"/>
      <c r="K79" s="162"/>
      <c r="L79" s="162"/>
      <c r="M79" s="162"/>
      <c r="N79" s="162"/>
      <c r="O79" s="162"/>
      <c r="P79" s="162"/>
      <c r="Q79" s="162"/>
      <c r="R79" s="162"/>
      <c r="S79" s="162"/>
      <c r="T79" s="162"/>
      <c r="U79" s="162"/>
      <c r="V79" s="162"/>
      <c r="W79" s="162"/>
    </row>
    <row r="80" spans="1:81">
      <c r="A80" s="162"/>
      <c r="B80" s="162"/>
      <c r="C80" s="162"/>
      <c r="D80" s="162"/>
      <c r="E80" s="162"/>
      <c r="F80" s="162"/>
      <c r="G80" s="162"/>
      <c r="H80" s="162"/>
      <c r="J80" s="162"/>
      <c r="K80" s="162"/>
      <c r="L80" s="162"/>
      <c r="M80" s="162"/>
      <c r="N80" s="162"/>
      <c r="O80" s="162"/>
      <c r="P80" s="162"/>
      <c r="Q80" s="162"/>
      <c r="R80" s="162"/>
      <c r="S80" s="162"/>
      <c r="T80" s="162"/>
      <c r="U80" s="162"/>
      <c r="V80" s="162"/>
      <c r="W80" s="162"/>
    </row>
    <row r="81" spans="1:23">
      <c r="A81" s="162"/>
      <c r="B81" s="162"/>
      <c r="C81" s="162"/>
      <c r="D81" s="162"/>
      <c r="E81" s="162"/>
      <c r="F81" s="162"/>
      <c r="G81" s="162"/>
      <c r="H81" s="162"/>
      <c r="J81" s="162"/>
      <c r="K81" s="162"/>
      <c r="L81" s="162"/>
      <c r="M81" s="162"/>
      <c r="N81" s="162"/>
      <c r="O81" s="162"/>
      <c r="P81" s="162"/>
      <c r="Q81" s="162"/>
      <c r="R81" s="162"/>
      <c r="S81" s="162"/>
      <c r="T81" s="162"/>
      <c r="U81" s="162"/>
      <c r="V81" s="162"/>
      <c r="W81" s="162"/>
    </row>
    <row r="82" spans="1:23">
      <c r="A82" s="162"/>
      <c r="B82" s="162"/>
      <c r="C82" s="162"/>
      <c r="D82" s="162"/>
      <c r="E82" s="162"/>
      <c r="F82" s="162"/>
      <c r="G82" s="162"/>
      <c r="H82" s="162"/>
      <c r="J82" s="162"/>
      <c r="K82" s="162"/>
      <c r="L82" s="162"/>
      <c r="M82" s="162"/>
      <c r="N82" s="162"/>
      <c r="O82" s="162"/>
      <c r="P82" s="162"/>
      <c r="Q82" s="162"/>
      <c r="R82" s="162"/>
      <c r="S82" s="162"/>
      <c r="T82" s="162"/>
      <c r="U82" s="162"/>
      <c r="V82" s="162"/>
      <c r="W82" s="162"/>
    </row>
    <row r="83" spans="1:23">
      <c r="A83" s="162"/>
      <c r="B83" s="162"/>
      <c r="C83" s="162"/>
      <c r="D83" s="162"/>
      <c r="E83" s="162"/>
      <c r="F83" s="162"/>
      <c r="G83" s="162"/>
      <c r="H83" s="162"/>
      <c r="J83" s="162"/>
      <c r="K83" s="162"/>
      <c r="L83" s="162"/>
      <c r="M83" s="162"/>
      <c r="N83" s="162"/>
      <c r="O83" s="162"/>
      <c r="P83" s="162"/>
      <c r="Q83" s="162"/>
      <c r="R83" s="162"/>
      <c r="S83" s="162"/>
      <c r="T83" s="162"/>
      <c r="U83" s="162"/>
      <c r="V83" s="162"/>
      <c r="W83" s="162"/>
    </row>
    <row r="84" spans="1:23">
      <c r="A84" s="162"/>
      <c r="B84" s="162"/>
      <c r="C84" s="162"/>
      <c r="D84" s="162"/>
      <c r="E84" s="162"/>
      <c r="F84" s="162"/>
      <c r="G84" s="162"/>
      <c r="H84" s="162"/>
      <c r="J84" s="162"/>
      <c r="K84" s="162"/>
      <c r="L84" s="162"/>
      <c r="M84" s="162"/>
      <c r="N84" s="162"/>
      <c r="O84" s="162"/>
      <c r="P84" s="162"/>
      <c r="Q84" s="162"/>
      <c r="R84" s="162"/>
      <c r="S84" s="162"/>
      <c r="T84" s="162"/>
      <c r="U84" s="162"/>
      <c r="V84" s="162"/>
      <c r="W84" s="162"/>
    </row>
    <row r="85" spans="1:23">
      <c r="A85" s="162"/>
      <c r="B85" s="162"/>
      <c r="C85" s="162"/>
      <c r="D85" s="162"/>
      <c r="E85" s="162"/>
      <c r="F85" s="162"/>
      <c r="G85" s="162"/>
      <c r="H85" s="162"/>
      <c r="J85" s="162"/>
      <c r="K85" s="162"/>
      <c r="L85" s="162"/>
      <c r="M85" s="162"/>
      <c r="N85" s="162"/>
      <c r="O85" s="162"/>
      <c r="P85" s="162"/>
      <c r="Q85" s="162"/>
      <c r="R85" s="162"/>
      <c r="S85" s="162"/>
      <c r="T85" s="162"/>
      <c r="U85" s="162"/>
      <c r="V85" s="162"/>
      <c r="W85" s="162"/>
    </row>
    <row r="86" spans="1:23">
      <c r="A86" s="162"/>
      <c r="B86" s="162"/>
      <c r="C86" s="162"/>
      <c r="D86" s="162"/>
      <c r="E86" s="162"/>
      <c r="F86" s="162"/>
      <c r="G86" s="162"/>
      <c r="H86" s="162"/>
      <c r="J86" s="162"/>
      <c r="K86" s="162"/>
      <c r="L86" s="162"/>
      <c r="M86" s="162"/>
      <c r="N86" s="162"/>
      <c r="O86" s="162"/>
      <c r="P86" s="162"/>
      <c r="Q86" s="162"/>
      <c r="R86" s="162"/>
      <c r="S86" s="162"/>
      <c r="T86" s="162"/>
      <c r="U86" s="162"/>
      <c r="V86" s="162"/>
      <c r="W86" s="162"/>
    </row>
    <row r="87" spans="1:23">
      <c r="A87" s="162"/>
      <c r="B87" s="162"/>
      <c r="C87" s="162"/>
      <c r="D87" s="162"/>
      <c r="E87" s="162"/>
      <c r="F87" s="162"/>
      <c r="G87" s="162"/>
      <c r="H87" s="162"/>
      <c r="J87" s="162"/>
      <c r="K87" s="162"/>
      <c r="L87" s="162"/>
      <c r="M87" s="162"/>
      <c r="N87" s="162"/>
      <c r="O87" s="162"/>
      <c r="P87" s="162"/>
      <c r="Q87" s="162"/>
      <c r="R87" s="162"/>
      <c r="S87" s="162"/>
      <c r="T87" s="162"/>
      <c r="U87" s="162"/>
      <c r="V87" s="162"/>
      <c r="W87" s="162"/>
    </row>
    <row r="88" spans="1:23">
      <c r="A88" s="162"/>
      <c r="B88" s="162"/>
      <c r="C88" s="162"/>
      <c r="D88" s="162"/>
      <c r="E88" s="162"/>
      <c r="F88" s="162"/>
      <c r="G88" s="162"/>
      <c r="H88" s="162"/>
      <c r="J88" s="162"/>
      <c r="K88" s="162"/>
      <c r="L88" s="162"/>
      <c r="M88" s="162"/>
      <c r="N88" s="162"/>
      <c r="O88" s="162"/>
      <c r="P88" s="162"/>
      <c r="Q88" s="162"/>
      <c r="R88" s="162"/>
      <c r="S88" s="162"/>
      <c r="T88" s="162"/>
      <c r="U88" s="162"/>
      <c r="V88" s="162"/>
      <c r="W88" s="162"/>
    </row>
    <row r="89" spans="1:23">
      <c r="A89" s="162"/>
      <c r="B89" s="162"/>
      <c r="C89" s="162"/>
      <c r="D89" s="162"/>
      <c r="E89" s="162"/>
      <c r="F89" s="162"/>
      <c r="G89" s="162"/>
      <c r="H89" s="162"/>
      <c r="J89" s="162"/>
      <c r="K89" s="162"/>
      <c r="L89" s="162"/>
      <c r="M89" s="162"/>
      <c r="N89" s="162"/>
      <c r="O89" s="162"/>
      <c r="P89" s="162"/>
      <c r="Q89" s="162"/>
      <c r="R89" s="162"/>
      <c r="S89" s="162"/>
      <c r="T89" s="162"/>
      <c r="U89" s="162"/>
      <c r="V89" s="162"/>
      <c r="W89" s="162"/>
    </row>
    <row r="90" spans="1:23">
      <c r="A90" s="162"/>
      <c r="B90" s="162"/>
      <c r="C90" s="162"/>
      <c r="D90" s="162"/>
      <c r="E90" s="162"/>
      <c r="F90" s="162"/>
      <c r="G90" s="162"/>
      <c r="H90" s="162"/>
      <c r="J90" s="162"/>
      <c r="K90" s="162"/>
      <c r="L90" s="162"/>
      <c r="M90" s="162"/>
      <c r="N90" s="162"/>
      <c r="O90" s="162"/>
      <c r="P90" s="162"/>
      <c r="Q90" s="162"/>
      <c r="R90" s="162"/>
      <c r="S90" s="162"/>
      <c r="T90" s="162"/>
      <c r="U90" s="162"/>
      <c r="V90" s="162"/>
      <c r="W90" s="162"/>
    </row>
    <row r="91" spans="1:23">
      <c r="A91" s="162"/>
      <c r="B91" s="162"/>
      <c r="C91" s="162"/>
      <c r="D91" s="162"/>
      <c r="E91" s="162"/>
      <c r="F91" s="162"/>
      <c r="G91" s="162"/>
      <c r="H91" s="162"/>
      <c r="J91" s="162"/>
      <c r="K91" s="162"/>
      <c r="L91" s="162"/>
      <c r="M91" s="162"/>
      <c r="N91" s="162"/>
      <c r="O91" s="162"/>
      <c r="P91" s="162"/>
      <c r="Q91" s="162"/>
      <c r="R91" s="162"/>
      <c r="S91" s="162"/>
      <c r="T91" s="162"/>
      <c r="U91" s="162"/>
      <c r="V91" s="162"/>
      <c r="W91" s="162"/>
    </row>
    <row r="92" spans="1:23">
      <c r="A92" s="162"/>
      <c r="B92" s="162"/>
      <c r="C92" s="162"/>
      <c r="D92" s="162"/>
      <c r="E92" s="162"/>
      <c r="F92" s="162"/>
      <c r="G92" s="162"/>
      <c r="H92" s="162"/>
      <c r="J92" s="162"/>
      <c r="K92" s="162"/>
      <c r="L92" s="162"/>
      <c r="M92" s="162"/>
      <c r="N92" s="162"/>
      <c r="O92" s="162"/>
      <c r="P92" s="162"/>
      <c r="Q92" s="162"/>
      <c r="R92" s="162"/>
      <c r="S92" s="162"/>
      <c r="T92" s="162"/>
      <c r="U92" s="162"/>
      <c r="V92" s="162"/>
      <c r="W92" s="162"/>
    </row>
    <row r="93" spans="1:23">
      <c r="A93" s="162"/>
      <c r="B93" s="162"/>
      <c r="C93" s="162"/>
      <c r="D93" s="162"/>
      <c r="E93" s="162"/>
      <c r="F93" s="162"/>
      <c r="G93" s="162"/>
      <c r="H93" s="162"/>
      <c r="J93" s="162"/>
      <c r="K93" s="162"/>
      <c r="L93" s="162"/>
      <c r="M93" s="162"/>
      <c r="N93" s="162"/>
      <c r="O93" s="162"/>
      <c r="P93" s="162"/>
      <c r="Q93" s="162"/>
      <c r="R93" s="162"/>
      <c r="S93" s="162"/>
      <c r="T93" s="162"/>
      <c r="U93" s="162"/>
      <c r="V93" s="162"/>
      <c r="W93" s="162"/>
    </row>
    <row r="94" spans="1:23">
      <c r="A94" s="162"/>
      <c r="B94" s="162"/>
      <c r="C94" s="162"/>
      <c r="D94" s="162"/>
      <c r="E94" s="162"/>
      <c r="F94" s="162"/>
      <c r="G94" s="162"/>
      <c r="H94" s="162"/>
      <c r="J94" s="162"/>
      <c r="K94" s="162"/>
      <c r="L94" s="162"/>
      <c r="M94" s="162"/>
      <c r="N94" s="162"/>
      <c r="O94" s="162"/>
      <c r="P94" s="162"/>
      <c r="Q94" s="162"/>
      <c r="R94" s="162"/>
      <c r="S94" s="162"/>
      <c r="T94" s="162"/>
      <c r="U94" s="162"/>
      <c r="V94" s="162"/>
      <c r="W94" s="162"/>
    </row>
    <row r="95" spans="1:23">
      <c r="A95" s="162"/>
      <c r="B95" s="162"/>
      <c r="C95" s="162"/>
      <c r="D95" s="162"/>
      <c r="E95" s="162"/>
      <c r="F95" s="162"/>
      <c r="G95" s="162"/>
      <c r="H95" s="162"/>
      <c r="J95" s="162"/>
      <c r="K95" s="162"/>
      <c r="L95" s="162"/>
      <c r="M95" s="162"/>
      <c r="N95" s="162"/>
      <c r="O95" s="162"/>
      <c r="P95" s="162"/>
      <c r="Q95" s="162"/>
      <c r="R95" s="162"/>
      <c r="S95" s="162"/>
      <c r="T95" s="162"/>
      <c r="U95" s="162"/>
      <c r="V95" s="162"/>
      <c r="W95" s="162"/>
    </row>
    <row r="96" spans="1:23">
      <c r="A96" s="162"/>
      <c r="B96" s="162"/>
      <c r="C96" s="162"/>
      <c r="D96" s="162"/>
      <c r="E96" s="162"/>
      <c r="F96" s="162"/>
      <c r="G96" s="162"/>
      <c r="H96" s="162"/>
      <c r="J96" s="162"/>
      <c r="K96" s="162"/>
      <c r="L96" s="162"/>
      <c r="M96" s="162"/>
      <c r="N96" s="162"/>
      <c r="O96" s="162"/>
      <c r="P96" s="162"/>
      <c r="Q96" s="162"/>
      <c r="R96" s="162"/>
      <c r="S96" s="162"/>
      <c r="T96" s="162"/>
      <c r="U96" s="162"/>
      <c r="V96" s="162"/>
      <c r="W96" s="162"/>
    </row>
    <row r="97" spans="1:23">
      <c r="A97" s="162"/>
      <c r="B97" s="162"/>
      <c r="C97" s="162"/>
      <c r="D97" s="162"/>
      <c r="E97" s="162"/>
      <c r="F97" s="162"/>
      <c r="G97" s="162"/>
      <c r="H97" s="162"/>
      <c r="J97" s="162"/>
      <c r="K97" s="162"/>
      <c r="L97" s="162"/>
      <c r="M97" s="162"/>
      <c r="N97" s="162"/>
      <c r="O97" s="162"/>
      <c r="P97" s="162"/>
      <c r="Q97" s="162"/>
      <c r="R97" s="162"/>
      <c r="S97" s="162"/>
      <c r="T97" s="162"/>
      <c r="U97" s="162"/>
      <c r="V97" s="162"/>
      <c r="W97" s="162"/>
    </row>
    <row r="98" spans="1:23">
      <c r="A98" s="162"/>
      <c r="B98" s="162"/>
      <c r="C98" s="162"/>
      <c r="D98" s="162"/>
      <c r="E98" s="162"/>
      <c r="F98" s="162"/>
      <c r="G98" s="162"/>
      <c r="H98" s="162"/>
      <c r="J98" s="162"/>
      <c r="K98" s="162"/>
      <c r="L98" s="162"/>
      <c r="M98" s="162"/>
      <c r="N98" s="162"/>
      <c r="O98" s="162"/>
      <c r="P98" s="162"/>
      <c r="Q98" s="162"/>
      <c r="R98" s="162"/>
      <c r="S98" s="162"/>
      <c r="T98" s="162"/>
      <c r="U98" s="162"/>
      <c r="V98" s="162"/>
      <c r="W98" s="162"/>
    </row>
    <row r="99" spans="1:23">
      <c r="A99" s="162"/>
      <c r="B99" s="162"/>
      <c r="C99" s="162"/>
      <c r="D99" s="162"/>
      <c r="E99" s="162"/>
      <c r="F99" s="162"/>
      <c r="G99" s="162"/>
      <c r="H99" s="162"/>
      <c r="J99" s="162"/>
      <c r="K99" s="162"/>
      <c r="L99" s="162"/>
      <c r="M99" s="162"/>
      <c r="N99" s="162"/>
      <c r="O99" s="162"/>
      <c r="P99" s="162"/>
      <c r="Q99" s="162"/>
      <c r="R99" s="162"/>
      <c r="S99" s="162"/>
      <c r="T99" s="162"/>
      <c r="U99" s="162"/>
      <c r="V99" s="162"/>
      <c r="W99" s="162"/>
    </row>
    <row r="100" spans="1:23">
      <c r="A100" s="162"/>
      <c r="B100" s="162"/>
      <c r="C100" s="162"/>
      <c r="D100" s="162"/>
      <c r="E100" s="162"/>
      <c r="F100" s="162"/>
      <c r="G100" s="162"/>
      <c r="H100" s="162"/>
      <c r="J100" s="162"/>
      <c r="K100" s="162"/>
      <c r="L100" s="162"/>
      <c r="M100" s="162"/>
      <c r="N100" s="162"/>
      <c r="O100" s="162"/>
      <c r="P100" s="162"/>
      <c r="Q100" s="162"/>
      <c r="R100" s="162"/>
      <c r="S100" s="162"/>
      <c r="T100" s="162"/>
      <c r="U100" s="162"/>
      <c r="V100" s="162"/>
      <c r="W100" s="162"/>
    </row>
    <row r="101" spans="1:23">
      <c r="A101" s="162"/>
      <c r="B101" s="162"/>
      <c r="C101" s="162"/>
      <c r="D101" s="162"/>
      <c r="E101" s="162"/>
      <c r="F101" s="162"/>
      <c r="G101" s="162"/>
      <c r="H101" s="162"/>
      <c r="J101" s="162"/>
      <c r="K101" s="162"/>
      <c r="L101" s="162"/>
      <c r="M101" s="162"/>
      <c r="N101" s="162"/>
      <c r="O101" s="162"/>
      <c r="P101" s="162"/>
      <c r="Q101" s="162"/>
      <c r="R101" s="162"/>
      <c r="S101" s="162"/>
      <c r="T101" s="162"/>
      <c r="U101" s="162"/>
      <c r="V101" s="162"/>
      <c r="W101" s="162"/>
    </row>
    <row r="102" spans="1:23">
      <c r="A102" s="162"/>
      <c r="B102" s="162"/>
      <c r="C102" s="162"/>
      <c r="D102" s="162"/>
      <c r="E102" s="162"/>
      <c r="F102" s="162"/>
      <c r="G102" s="162"/>
      <c r="H102" s="162"/>
      <c r="J102" s="162"/>
      <c r="K102" s="162"/>
      <c r="L102" s="162"/>
      <c r="M102" s="162"/>
      <c r="N102" s="162"/>
      <c r="O102" s="162"/>
      <c r="P102" s="162"/>
      <c r="Q102" s="162"/>
      <c r="R102" s="162"/>
      <c r="S102" s="162"/>
      <c r="T102" s="162"/>
      <c r="U102" s="162"/>
      <c r="V102" s="162"/>
      <c r="W102" s="162"/>
    </row>
    <row r="103" spans="1:23">
      <c r="A103" s="162"/>
      <c r="B103" s="162"/>
      <c r="C103" s="162"/>
      <c r="D103" s="162"/>
      <c r="E103" s="162"/>
      <c r="F103" s="162"/>
      <c r="G103" s="162"/>
      <c r="H103" s="162"/>
      <c r="J103" s="162"/>
      <c r="K103" s="162"/>
      <c r="L103" s="162"/>
      <c r="M103" s="162"/>
      <c r="N103" s="162"/>
      <c r="O103" s="162"/>
      <c r="P103" s="162"/>
      <c r="Q103" s="162"/>
      <c r="R103" s="162"/>
      <c r="S103" s="162"/>
      <c r="T103" s="162"/>
      <c r="U103" s="162"/>
      <c r="V103" s="162"/>
      <c r="W103" s="162"/>
    </row>
    <row r="104" spans="1:23">
      <c r="A104" s="162"/>
      <c r="B104" s="162"/>
      <c r="C104" s="162"/>
      <c r="D104" s="162"/>
      <c r="E104" s="162"/>
      <c r="F104" s="162"/>
      <c r="G104" s="162"/>
      <c r="H104" s="162"/>
      <c r="J104" s="162"/>
      <c r="K104" s="162"/>
      <c r="L104" s="162"/>
      <c r="M104" s="162"/>
      <c r="N104" s="162"/>
      <c r="O104" s="162"/>
      <c r="P104" s="162"/>
      <c r="Q104" s="162"/>
      <c r="R104" s="162"/>
      <c r="S104" s="162"/>
      <c r="T104" s="162"/>
      <c r="U104" s="162"/>
      <c r="V104" s="162"/>
      <c r="W104" s="162"/>
    </row>
    <row r="105" spans="1:23">
      <c r="A105" s="162"/>
      <c r="B105" s="162"/>
      <c r="C105" s="162"/>
      <c r="D105" s="162"/>
      <c r="E105" s="162"/>
      <c r="F105" s="162"/>
      <c r="G105" s="162"/>
      <c r="H105" s="162"/>
      <c r="J105" s="162"/>
      <c r="K105" s="162"/>
      <c r="L105" s="162"/>
      <c r="M105" s="162"/>
      <c r="N105" s="162"/>
      <c r="O105" s="162"/>
      <c r="P105" s="162"/>
      <c r="Q105" s="162"/>
      <c r="R105" s="162"/>
      <c r="S105" s="162"/>
      <c r="T105" s="162"/>
      <c r="U105" s="162"/>
      <c r="V105" s="162"/>
      <c r="W105" s="162"/>
    </row>
    <row r="106" spans="1:23">
      <c r="A106" s="162"/>
      <c r="B106" s="162"/>
      <c r="C106" s="162"/>
      <c r="D106" s="162"/>
      <c r="E106" s="162"/>
      <c r="F106" s="162"/>
      <c r="G106" s="162"/>
      <c r="H106" s="162"/>
      <c r="J106" s="162"/>
      <c r="K106" s="162"/>
      <c r="L106" s="162"/>
      <c r="M106" s="162"/>
      <c r="N106" s="162"/>
      <c r="O106" s="162"/>
      <c r="P106" s="162"/>
      <c r="Q106" s="162"/>
      <c r="R106" s="162"/>
      <c r="S106" s="162"/>
      <c r="T106" s="162"/>
      <c r="U106" s="162"/>
      <c r="V106" s="162"/>
      <c r="W106" s="162"/>
    </row>
    <row r="107" spans="1:23">
      <c r="A107" s="162"/>
      <c r="B107" s="162"/>
      <c r="C107" s="162"/>
      <c r="D107" s="162"/>
      <c r="E107" s="162"/>
      <c r="F107" s="162"/>
      <c r="G107" s="162"/>
      <c r="H107" s="162"/>
      <c r="J107" s="162"/>
      <c r="K107" s="162"/>
      <c r="L107" s="162"/>
      <c r="M107" s="162"/>
      <c r="N107" s="162"/>
      <c r="O107" s="162"/>
      <c r="P107" s="162"/>
      <c r="Q107" s="162"/>
      <c r="R107" s="162"/>
      <c r="S107" s="162"/>
      <c r="T107" s="162"/>
      <c r="U107" s="162"/>
      <c r="V107" s="162"/>
      <c r="W107" s="162"/>
    </row>
    <row r="108" spans="1:23">
      <c r="A108" s="162"/>
      <c r="B108" s="162"/>
      <c r="C108" s="162"/>
      <c r="D108" s="162"/>
      <c r="E108" s="162"/>
      <c r="F108" s="162"/>
      <c r="G108" s="162"/>
      <c r="H108" s="162"/>
      <c r="J108" s="162"/>
      <c r="K108" s="162"/>
      <c r="L108" s="162"/>
      <c r="M108" s="162"/>
      <c r="N108" s="162"/>
      <c r="O108" s="162"/>
      <c r="P108" s="162"/>
      <c r="Q108" s="162"/>
      <c r="R108" s="162"/>
      <c r="S108" s="162"/>
      <c r="T108" s="162"/>
      <c r="U108" s="162"/>
      <c r="V108" s="162"/>
      <c r="W108" s="162"/>
    </row>
    <row r="109" spans="1:23">
      <c r="A109" s="162"/>
      <c r="B109" s="162"/>
      <c r="C109" s="162"/>
      <c r="D109" s="162"/>
      <c r="E109" s="162"/>
      <c r="F109" s="162"/>
      <c r="G109" s="162"/>
      <c r="H109" s="162"/>
      <c r="J109" s="162"/>
      <c r="K109" s="162"/>
      <c r="L109" s="162"/>
      <c r="M109" s="162"/>
      <c r="N109" s="162"/>
      <c r="O109" s="162"/>
      <c r="P109" s="162"/>
      <c r="Q109" s="162"/>
      <c r="R109" s="162"/>
      <c r="S109" s="162"/>
      <c r="T109" s="162"/>
      <c r="U109" s="162"/>
      <c r="V109" s="162"/>
      <c r="W109" s="162"/>
    </row>
    <row r="110" spans="1:23">
      <c r="A110" s="162"/>
      <c r="B110" s="162"/>
      <c r="C110" s="162"/>
      <c r="D110" s="162"/>
      <c r="E110" s="162"/>
      <c r="F110" s="162"/>
      <c r="G110" s="162"/>
      <c r="H110" s="162"/>
      <c r="J110" s="162"/>
      <c r="K110" s="162"/>
      <c r="L110" s="162"/>
      <c r="M110" s="162"/>
      <c r="N110" s="162"/>
      <c r="O110" s="162"/>
      <c r="P110" s="162"/>
      <c r="Q110" s="162"/>
      <c r="R110" s="162"/>
      <c r="S110" s="162"/>
      <c r="T110" s="162"/>
      <c r="U110" s="162"/>
      <c r="V110" s="162"/>
      <c r="W110" s="162"/>
    </row>
    <row r="111" spans="1:23">
      <c r="A111" s="162"/>
      <c r="B111" s="162"/>
      <c r="C111" s="162"/>
      <c r="D111" s="162"/>
      <c r="E111" s="162"/>
      <c r="F111" s="162"/>
      <c r="G111" s="162"/>
      <c r="H111" s="162"/>
      <c r="J111" s="162"/>
      <c r="K111" s="162"/>
      <c r="L111" s="162"/>
      <c r="M111" s="162"/>
      <c r="N111" s="162"/>
      <c r="O111" s="162"/>
      <c r="P111" s="162"/>
      <c r="Q111" s="162"/>
      <c r="R111" s="162"/>
      <c r="S111" s="162"/>
      <c r="T111" s="162"/>
      <c r="U111" s="162"/>
      <c r="V111" s="162"/>
      <c r="W111" s="162"/>
    </row>
    <row r="112" spans="1:23">
      <c r="A112" s="162"/>
      <c r="B112" s="162"/>
      <c r="C112" s="162"/>
      <c r="D112" s="162"/>
      <c r="E112" s="162"/>
      <c r="F112" s="162"/>
      <c r="G112" s="162"/>
      <c r="H112" s="162"/>
      <c r="J112" s="162"/>
      <c r="K112" s="162"/>
      <c r="L112" s="162"/>
      <c r="M112" s="162"/>
      <c r="N112" s="162"/>
      <c r="O112" s="162"/>
      <c r="P112" s="162"/>
      <c r="Q112" s="162"/>
      <c r="R112" s="162"/>
      <c r="S112" s="162"/>
      <c r="T112" s="162"/>
      <c r="U112" s="162"/>
      <c r="V112" s="162"/>
      <c r="W112" s="162"/>
    </row>
    <row r="113" spans="1:23">
      <c r="A113" s="162"/>
      <c r="B113" s="162"/>
      <c r="C113" s="162"/>
      <c r="D113" s="162"/>
      <c r="E113" s="162"/>
      <c r="F113" s="162"/>
      <c r="G113" s="162"/>
      <c r="H113" s="162"/>
      <c r="J113" s="162"/>
      <c r="K113" s="162"/>
      <c r="L113" s="162"/>
      <c r="M113" s="162"/>
      <c r="N113" s="162"/>
      <c r="O113" s="162"/>
      <c r="P113" s="162"/>
      <c r="Q113" s="162"/>
      <c r="R113" s="162"/>
      <c r="S113" s="162"/>
      <c r="T113" s="162"/>
      <c r="U113" s="162"/>
      <c r="V113" s="162"/>
      <c r="W113" s="162"/>
    </row>
    <row r="114" spans="1:23">
      <c r="A114" s="162"/>
      <c r="B114" s="162"/>
      <c r="C114" s="162"/>
      <c r="D114" s="162"/>
      <c r="E114" s="162"/>
      <c r="F114" s="162"/>
      <c r="G114" s="162"/>
      <c r="H114" s="162"/>
      <c r="J114" s="162"/>
      <c r="K114" s="162"/>
      <c r="L114" s="162"/>
      <c r="M114" s="162"/>
      <c r="N114" s="162"/>
      <c r="O114" s="162"/>
      <c r="P114" s="162"/>
      <c r="Q114" s="162"/>
      <c r="R114" s="162"/>
      <c r="S114" s="162"/>
      <c r="T114" s="162"/>
      <c r="U114" s="162"/>
      <c r="V114" s="162"/>
      <c r="W114" s="162"/>
    </row>
    <row r="115" spans="1:23">
      <c r="A115" s="162"/>
      <c r="B115" s="162"/>
      <c r="C115" s="162"/>
      <c r="D115" s="162"/>
      <c r="E115" s="162"/>
      <c r="F115" s="162"/>
      <c r="G115" s="162"/>
      <c r="H115" s="162"/>
      <c r="J115" s="162"/>
      <c r="K115" s="162"/>
      <c r="L115" s="162"/>
      <c r="M115" s="162"/>
      <c r="N115" s="162"/>
      <c r="O115" s="162"/>
      <c r="P115" s="162"/>
      <c r="Q115" s="162"/>
      <c r="R115" s="162"/>
      <c r="S115" s="162"/>
      <c r="T115" s="162"/>
      <c r="U115" s="162"/>
      <c r="V115" s="162"/>
      <c r="W115" s="162"/>
    </row>
    <row r="116" spans="1:23">
      <c r="A116" s="162"/>
      <c r="B116" s="162"/>
      <c r="C116" s="162"/>
      <c r="D116" s="162"/>
      <c r="E116" s="162"/>
      <c r="F116" s="162"/>
      <c r="G116" s="162"/>
      <c r="H116" s="162"/>
      <c r="J116" s="162"/>
      <c r="K116" s="162"/>
      <c r="L116" s="162"/>
      <c r="M116" s="162"/>
      <c r="N116" s="162"/>
      <c r="O116" s="162"/>
      <c r="P116" s="162"/>
      <c r="Q116" s="162"/>
      <c r="R116" s="162"/>
      <c r="S116" s="162"/>
      <c r="T116" s="162"/>
      <c r="U116" s="162"/>
      <c r="V116" s="162"/>
      <c r="W116" s="162"/>
    </row>
    <row r="117" spans="1:23">
      <c r="A117" s="162"/>
      <c r="B117" s="162"/>
      <c r="C117" s="162"/>
      <c r="D117" s="162"/>
      <c r="E117" s="162"/>
      <c r="F117" s="162"/>
      <c r="G117" s="162"/>
      <c r="H117" s="162"/>
      <c r="J117" s="162"/>
      <c r="K117" s="162"/>
      <c r="L117" s="162"/>
      <c r="M117" s="162"/>
      <c r="N117" s="162"/>
      <c r="O117" s="162"/>
      <c r="P117" s="162"/>
      <c r="Q117" s="162"/>
      <c r="R117" s="162"/>
      <c r="S117" s="162"/>
      <c r="T117" s="162"/>
      <c r="U117" s="162"/>
      <c r="V117" s="162"/>
      <c r="W117" s="162"/>
    </row>
    <row r="118" spans="1:23">
      <c r="A118" s="162"/>
      <c r="B118" s="162"/>
      <c r="C118" s="162"/>
      <c r="D118" s="162"/>
      <c r="E118" s="162"/>
      <c r="F118" s="162"/>
      <c r="G118" s="162"/>
      <c r="H118" s="162"/>
      <c r="J118" s="162"/>
      <c r="K118" s="162"/>
      <c r="L118" s="162"/>
      <c r="M118" s="162"/>
      <c r="N118" s="162"/>
      <c r="O118" s="162"/>
      <c r="P118" s="162"/>
      <c r="Q118" s="162"/>
      <c r="R118" s="162"/>
      <c r="S118" s="162"/>
      <c r="T118" s="162"/>
      <c r="U118" s="162"/>
      <c r="V118" s="162"/>
      <c r="W118" s="162"/>
    </row>
    <row r="119" spans="1:23">
      <c r="A119" s="162"/>
      <c r="B119" s="162"/>
      <c r="C119" s="162"/>
      <c r="D119" s="162"/>
      <c r="E119" s="162"/>
      <c r="F119" s="162"/>
      <c r="G119" s="162"/>
      <c r="H119" s="162"/>
      <c r="J119" s="162"/>
      <c r="K119" s="162"/>
      <c r="L119" s="162"/>
      <c r="M119" s="162"/>
      <c r="N119" s="162"/>
      <c r="O119" s="162"/>
      <c r="P119" s="162"/>
      <c r="Q119" s="162"/>
      <c r="R119" s="162"/>
      <c r="S119" s="162"/>
      <c r="T119" s="162"/>
      <c r="U119" s="162"/>
      <c r="V119" s="162"/>
      <c r="W119" s="162"/>
    </row>
    <row r="120" spans="1:23">
      <c r="A120" s="162"/>
      <c r="B120" s="162"/>
      <c r="C120" s="162"/>
      <c r="D120" s="162"/>
      <c r="E120" s="162"/>
      <c r="F120" s="162"/>
      <c r="G120" s="162"/>
      <c r="H120" s="162"/>
      <c r="J120" s="162"/>
      <c r="K120" s="162"/>
      <c r="L120" s="162"/>
      <c r="M120" s="162"/>
      <c r="N120" s="162"/>
      <c r="O120" s="162"/>
      <c r="P120" s="162"/>
      <c r="Q120" s="162"/>
      <c r="R120" s="162"/>
      <c r="S120" s="162"/>
      <c r="T120" s="162"/>
      <c r="U120" s="162"/>
      <c r="V120" s="162"/>
      <c r="W120" s="162"/>
    </row>
    <row r="121" spans="1:23">
      <c r="A121" s="162"/>
      <c r="B121" s="162"/>
      <c r="C121" s="162"/>
      <c r="D121" s="162"/>
      <c r="E121" s="162"/>
      <c r="F121" s="162"/>
      <c r="G121" s="162"/>
      <c r="H121" s="162"/>
      <c r="J121" s="162"/>
      <c r="K121" s="162"/>
      <c r="L121" s="162"/>
      <c r="M121" s="162"/>
      <c r="N121" s="162"/>
      <c r="O121" s="162"/>
      <c r="P121" s="162"/>
      <c r="Q121" s="162"/>
      <c r="R121" s="162"/>
      <c r="S121" s="162"/>
      <c r="T121" s="162"/>
      <c r="U121" s="162"/>
      <c r="V121" s="162"/>
      <c r="W121" s="162"/>
    </row>
    <row r="122" spans="1:23">
      <c r="A122" s="162"/>
      <c r="B122" s="162"/>
      <c r="C122" s="162"/>
      <c r="D122" s="162"/>
      <c r="E122" s="162"/>
      <c r="F122" s="162"/>
      <c r="G122" s="162"/>
      <c r="H122" s="162"/>
      <c r="J122" s="162"/>
      <c r="K122" s="162"/>
      <c r="L122" s="162"/>
      <c r="M122" s="162"/>
      <c r="N122" s="162"/>
      <c r="O122" s="162"/>
      <c r="P122" s="162"/>
      <c r="Q122" s="162"/>
      <c r="R122" s="162"/>
      <c r="S122" s="162"/>
      <c r="T122" s="162"/>
      <c r="U122" s="162"/>
      <c r="V122" s="162"/>
      <c r="W122" s="162"/>
    </row>
    <row r="123" spans="1:23">
      <c r="A123" s="162"/>
      <c r="B123" s="162"/>
      <c r="C123" s="162"/>
      <c r="D123" s="162"/>
      <c r="E123" s="162"/>
      <c r="F123" s="162"/>
      <c r="G123" s="162"/>
      <c r="H123" s="162"/>
      <c r="J123" s="162"/>
      <c r="K123" s="162"/>
      <c r="L123" s="162"/>
      <c r="M123" s="162"/>
      <c r="N123" s="162"/>
      <c r="O123" s="162"/>
      <c r="P123" s="162"/>
      <c r="Q123" s="162"/>
      <c r="R123" s="162"/>
      <c r="S123" s="162"/>
      <c r="T123" s="162"/>
      <c r="U123" s="162"/>
      <c r="V123" s="162"/>
      <c r="W123" s="162"/>
    </row>
    <row r="124" spans="1:23">
      <c r="A124" s="162"/>
      <c r="B124" s="162"/>
      <c r="C124" s="162"/>
      <c r="D124" s="162"/>
      <c r="E124" s="162"/>
      <c r="F124" s="162"/>
      <c r="G124" s="162"/>
      <c r="H124" s="162"/>
      <c r="J124" s="162"/>
      <c r="K124" s="162"/>
      <c r="L124" s="162"/>
      <c r="M124" s="162"/>
      <c r="N124" s="162"/>
      <c r="O124" s="162"/>
      <c r="P124" s="162"/>
      <c r="Q124" s="162"/>
      <c r="R124" s="162"/>
      <c r="S124" s="162"/>
      <c r="T124" s="162"/>
      <c r="U124" s="162"/>
      <c r="V124" s="162"/>
      <c r="W124" s="162"/>
    </row>
    <row r="125" spans="1:23">
      <c r="A125" s="162"/>
      <c r="B125" s="162"/>
      <c r="C125" s="162"/>
      <c r="D125" s="162"/>
      <c r="E125" s="162"/>
      <c r="F125" s="162"/>
      <c r="G125" s="162"/>
      <c r="H125" s="162"/>
      <c r="J125" s="162"/>
      <c r="K125" s="162"/>
      <c r="L125" s="162"/>
      <c r="M125" s="162"/>
      <c r="N125" s="162"/>
      <c r="O125" s="162"/>
      <c r="P125" s="162"/>
      <c r="Q125" s="162"/>
      <c r="R125" s="162"/>
      <c r="S125" s="162"/>
      <c r="T125" s="162"/>
      <c r="U125" s="162"/>
      <c r="V125" s="162"/>
      <c r="W125" s="162"/>
    </row>
    <row r="126" spans="1:23">
      <c r="A126" s="162"/>
      <c r="B126" s="162"/>
      <c r="C126" s="162"/>
      <c r="D126" s="162"/>
      <c r="E126" s="162"/>
      <c r="F126" s="162"/>
      <c r="G126" s="162"/>
      <c r="H126" s="162"/>
      <c r="J126" s="162"/>
      <c r="K126" s="162"/>
      <c r="L126" s="162"/>
      <c r="M126" s="162"/>
      <c r="N126" s="162"/>
      <c r="O126" s="162"/>
      <c r="P126" s="162"/>
      <c r="Q126" s="162"/>
      <c r="R126" s="162"/>
      <c r="S126" s="162"/>
      <c r="T126" s="162"/>
      <c r="U126" s="162"/>
      <c r="V126" s="162"/>
      <c r="W126" s="162"/>
    </row>
    <row r="127" spans="1:23">
      <c r="A127" s="162"/>
      <c r="B127" s="162"/>
      <c r="C127" s="162"/>
      <c r="D127" s="162"/>
      <c r="E127" s="162"/>
      <c r="F127" s="162"/>
      <c r="G127" s="162"/>
      <c r="H127" s="162"/>
      <c r="J127" s="162"/>
      <c r="K127" s="162"/>
      <c r="L127" s="162"/>
      <c r="M127" s="162"/>
      <c r="N127" s="162"/>
      <c r="O127" s="162"/>
      <c r="P127" s="162"/>
      <c r="Q127" s="162"/>
      <c r="R127" s="162"/>
      <c r="S127" s="162"/>
      <c r="T127" s="162"/>
      <c r="U127" s="162"/>
      <c r="V127" s="162"/>
      <c r="W127" s="162"/>
    </row>
    <row r="128" spans="1:23">
      <c r="A128" s="162"/>
      <c r="B128" s="162"/>
      <c r="C128" s="162"/>
      <c r="D128" s="162"/>
      <c r="E128" s="162"/>
      <c r="F128" s="162"/>
      <c r="G128" s="162"/>
      <c r="H128" s="162"/>
      <c r="J128" s="162"/>
      <c r="K128" s="162"/>
      <c r="L128" s="162"/>
      <c r="M128" s="162"/>
      <c r="N128" s="162"/>
      <c r="O128" s="162"/>
      <c r="P128" s="162"/>
      <c r="Q128" s="162"/>
      <c r="R128" s="162"/>
      <c r="S128" s="162"/>
      <c r="T128" s="162"/>
      <c r="U128" s="162"/>
      <c r="V128" s="162"/>
      <c r="W128" s="162"/>
    </row>
    <row r="129" spans="1:23">
      <c r="A129" s="162"/>
      <c r="B129" s="162"/>
      <c r="C129" s="162"/>
      <c r="D129" s="162"/>
      <c r="E129" s="162"/>
      <c r="F129" s="162"/>
      <c r="G129" s="162"/>
      <c r="H129" s="162"/>
      <c r="J129" s="162"/>
      <c r="K129" s="162"/>
      <c r="L129" s="162"/>
      <c r="M129" s="162"/>
      <c r="N129" s="162"/>
      <c r="O129" s="162"/>
      <c r="P129" s="162"/>
      <c r="Q129" s="162"/>
      <c r="R129" s="162"/>
      <c r="S129" s="162"/>
      <c r="T129" s="162"/>
      <c r="U129" s="162"/>
      <c r="V129" s="162"/>
      <c r="W129" s="162"/>
    </row>
    <row r="130" spans="1:23">
      <c r="A130" s="162"/>
      <c r="B130" s="162"/>
      <c r="C130" s="162"/>
      <c r="D130" s="162"/>
      <c r="E130" s="162"/>
      <c r="F130" s="162"/>
      <c r="G130" s="162"/>
      <c r="H130" s="162"/>
      <c r="J130" s="162"/>
      <c r="K130" s="162"/>
      <c r="L130" s="162"/>
      <c r="M130" s="162"/>
      <c r="N130" s="162"/>
      <c r="O130" s="162"/>
      <c r="P130" s="162"/>
      <c r="Q130" s="162"/>
      <c r="R130" s="162"/>
      <c r="S130" s="162"/>
      <c r="T130" s="162"/>
      <c r="U130" s="162"/>
      <c r="V130" s="162"/>
      <c r="W130" s="162"/>
    </row>
    <row r="131" spans="1:23">
      <c r="A131" s="162"/>
      <c r="B131" s="162"/>
      <c r="C131" s="162"/>
      <c r="D131" s="162"/>
      <c r="E131" s="162"/>
      <c r="F131" s="162"/>
      <c r="G131" s="162"/>
      <c r="H131" s="162"/>
      <c r="J131" s="162"/>
      <c r="K131" s="162"/>
      <c r="L131" s="162"/>
      <c r="M131" s="162"/>
      <c r="N131" s="162"/>
      <c r="O131" s="162"/>
      <c r="P131" s="162"/>
      <c r="Q131" s="162"/>
      <c r="R131" s="162"/>
      <c r="S131" s="162"/>
      <c r="T131" s="162"/>
      <c r="U131" s="162"/>
      <c r="V131" s="162"/>
      <c r="W131" s="162"/>
    </row>
    <row r="132" spans="1:23">
      <c r="A132" s="162"/>
      <c r="B132" s="162"/>
      <c r="C132" s="162"/>
      <c r="D132" s="162"/>
      <c r="E132" s="162"/>
      <c r="F132" s="162"/>
      <c r="G132" s="162"/>
      <c r="H132" s="162"/>
      <c r="J132" s="162"/>
      <c r="K132" s="162"/>
      <c r="L132" s="162"/>
      <c r="M132" s="162"/>
      <c r="N132" s="162"/>
      <c r="O132" s="162"/>
      <c r="P132" s="162"/>
      <c r="Q132" s="162"/>
      <c r="R132" s="162"/>
      <c r="S132" s="162"/>
      <c r="T132" s="162"/>
      <c r="U132" s="162"/>
      <c r="V132" s="162"/>
      <c r="W132" s="162"/>
    </row>
    <row r="133" spans="1:23">
      <c r="A133" s="162"/>
      <c r="B133" s="162"/>
      <c r="C133" s="162"/>
      <c r="D133" s="162"/>
      <c r="E133" s="162"/>
      <c r="F133" s="162"/>
      <c r="G133" s="162"/>
      <c r="H133" s="162"/>
      <c r="J133" s="162"/>
      <c r="K133" s="162"/>
      <c r="L133" s="162"/>
      <c r="M133" s="162"/>
      <c r="N133" s="162"/>
      <c r="O133" s="162"/>
      <c r="P133" s="162"/>
      <c r="Q133" s="162"/>
      <c r="R133" s="162"/>
      <c r="S133" s="162"/>
      <c r="T133" s="162"/>
      <c r="U133" s="162"/>
      <c r="V133" s="162"/>
      <c r="W133" s="162"/>
    </row>
    <row r="134" spans="1:23">
      <c r="A134" s="162"/>
      <c r="B134" s="162"/>
      <c r="C134" s="162"/>
      <c r="D134" s="162"/>
      <c r="E134" s="162"/>
      <c r="F134" s="162"/>
      <c r="G134" s="162"/>
      <c r="H134" s="162"/>
      <c r="J134" s="162"/>
      <c r="K134" s="162"/>
      <c r="L134" s="162"/>
      <c r="M134" s="162"/>
      <c r="N134" s="162"/>
      <c r="O134" s="162"/>
      <c r="P134" s="162"/>
      <c r="Q134" s="162"/>
      <c r="R134" s="162"/>
      <c r="S134" s="162"/>
      <c r="T134" s="162"/>
      <c r="U134" s="162"/>
      <c r="V134" s="162"/>
      <c r="W134" s="162"/>
    </row>
    <row r="135" spans="1:23">
      <c r="A135" s="162"/>
      <c r="B135" s="162"/>
      <c r="C135" s="162"/>
      <c r="D135" s="162"/>
      <c r="E135" s="162"/>
      <c r="F135" s="162"/>
      <c r="G135" s="162"/>
      <c r="H135" s="162"/>
      <c r="J135" s="162"/>
      <c r="K135" s="162"/>
      <c r="L135" s="162"/>
      <c r="M135" s="162"/>
      <c r="N135" s="162"/>
      <c r="O135" s="162"/>
      <c r="P135" s="162"/>
      <c r="Q135" s="162"/>
      <c r="R135" s="162"/>
      <c r="S135" s="162"/>
      <c r="T135" s="162"/>
      <c r="U135" s="162"/>
      <c r="V135" s="162"/>
      <c r="W135" s="162"/>
    </row>
    <row r="136" spans="1:23">
      <c r="A136" s="162"/>
      <c r="B136" s="162"/>
      <c r="C136" s="162"/>
      <c r="D136" s="162"/>
      <c r="E136" s="162"/>
      <c r="F136" s="162"/>
      <c r="G136" s="162"/>
      <c r="H136" s="162"/>
      <c r="J136" s="162"/>
      <c r="K136" s="162"/>
      <c r="L136" s="162"/>
      <c r="M136" s="162"/>
      <c r="N136" s="162"/>
      <c r="O136" s="162"/>
      <c r="P136" s="162"/>
      <c r="Q136" s="162"/>
      <c r="R136" s="162"/>
      <c r="S136" s="162"/>
      <c r="T136" s="162"/>
      <c r="U136" s="162"/>
      <c r="V136" s="162"/>
      <c r="W136" s="162"/>
    </row>
    <row r="137" spans="1:23">
      <c r="A137" s="162"/>
      <c r="B137" s="162"/>
      <c r="C137" s="162"/>
      <c r="D137" s="162"/>
      <c r="E137" s="162"/>
      <c r="F137" s="162"/>
      <c r="G137" s="162"/>
      <c r="H137" s="162"/>
      <c r="J137" s="162"/>
      <c r="K137" s="162"/>
      <c r="L137" s="162"/>
      <c r="M137" s="162"/>
      <c r="N137" s="162"/>
      <c r="O137" s="162"/>
      <c r="P137" s="162"/>
      <c r="Q137" s="162"/>
      <c r="R137" s="162"/>
      <c r="S137" s="162"/>
      <c r="T137" s="162"/>
      <c r="U137" s="162"/>
      <c r="V137" s="162"/>
      <c r="W137" s="162"/>
    </row>
    <row r="138" spans="1:23">
      <c r="A138" s="162"/>
      <c r="B138" s="162"/>
      <c r="C138" s="162"/>
      <c r="D138" s="162"/>
      <c r="E138" s="162"/>
      <c r="F138" s="162"/>
      <c r="G138" s="162"/>
      <c r="H138" s="162"/>
      <c r="J138" s="162"/>
      <c r="K138" s="162"/>
      <c r="L138" s="162"/>
      <c r="M138" s="162"/>
      <c r="N138" s="162"/>
      <c r="O138" s="162"/>
      <c r="P138" s="162"/>
      <c r="Q138" s="162"/>
      <c r="R138" s="162"/>
      <c r="S138" s="162"/>
      <c r="T138" s="162"/>
      <c r="U138" s="162"/>
      <c r="V138" s="162"/>
      <c r="W138" s="162"/>
    </row>
    <row r="139" spans="1:23">
      <c r="A139" s="162"/>
      <c r="B139" s="162"/>
      <c r="C139" s="162"/>
      <c r="D139" s="162"/>
      <c r="E139" s="162"/>
      <c r="F139" s="162"/>
      <c r="G139" s="162"/>
      <c r="H139" s="162"/>
      <c r="J139" s="162"/>
      <c r="K139" s="162"/>
      <c r="L139" s="162"/>
      <c r="M139" s="162"/>
      <c r="N139" s="162"/>
      <c r="O139" s="162"/>
      <c r="P139" s="162"/>
      <c r="Q139" s="162"/>
      <c r="R139" s="162"/>
      <c r="S139" s="162"/>
      <c r="T139" s="162"/>
      <c r="U139" s="162"/>
      <c r="V139" s="162"/>
      <c r="W139" s="162"/>
    </row>
    <row r="140" spans="1:23">
      <c r="A140" s="162"/>
      <c r="B140" s="162"/>
      <c r="C140" s="162"/>
      <c r="D140" s="162"/>
      <c r="E140" s="162"/>
      <c r="F140" s="162"/>
      <c r="G140" s="162"/>
      <c r="H140" s="162"/>
      <c r="J140" s="162"/>
      <c r="K140" s="162"/>
      <c r="L140" s="162"/>
      <c r="M140" s="162"/>
      <c r="N140" s="162"/>
      <c r="O140" s="162"/>
      <c r="P140" s="162"/>
      <c r="Q140" s="162"/>
      <c r="R140" s="162"/>
      <c r="S140" s="162"/>
      <c r="T140" s="162"/>
      <c r="U140" s="162"/>
      <c r="V140" s="162"/>
      <c r="W140" s="162"/>
    </row>
    <row r="141" spans="1:23">
      <c r="A141" s="162"/>
      <c r="B141" s="162"/>
      <c r="C141" s="162"/>
      <c r="D141" s="162"/>
      <c r="E141" s="162"/>
      <c r="F141" s="162"/>
      <c r="G141" s="162"/>
      <c r="H141" s="162"/>
      <c r="J141" s="162"/>
      <c r="K141" s="162"/>
      <c r="L141" s="162"/>
      <c r="M141" s="162"/>
      <c r="N141" s="162"/>
      <c r="O141" s="162"/>
      <c r="P141" s="162"/>
      <c r="Q141" s="162"/>
      <c r="R141" s="162"/>
      <c r="S141" s="162"/>
      <c r="T141" s="162"/>
      <c r="U141" s="162"/>
      <c r="V141" s="162"/>
      <c r="W141" s="162"/>
    </row>
    <row r="142" spans="1:23">
      <c r="A142" s="162"/>
      <c r="B142" s="162"/>
      <c r="C142" s="162"/>
      <c r="D142" s="162"/>
      <c r="E142" s="162"/>
      <c r="F142" s="162"/>
      <c r="G142" s="162"/>
      <c r="H142" s="162"/>
      <c r="J142" s="162"/>
      <c r="K142" s="162"/>
      <c r="L142" s="162"/>
      <c r="M142" s="162"/>
      <c r="N142" s="162"/>
      <c r="O142" s="162"/>
      <c r="P142" s="162"/>
      <c r="Q142" s="162"/>
      <c r="R142" s="162"/>
      <c r="S142" s="162"/>
      <c r="T142" s="162"/>
      <c r="U142" s="162"/>
      <c r="V142" s="162"/>
      <c r="W142" s="162"/>
    </row>
    <row r="143" spans="1:23">
      <c r="A143" s="162"/>
      <c r="B143" s="162"/>
      <c r="C143" s="162"/>
      <c r="D143" s="162"/>
      <c r="E143" s="162"/>
      <c r="F143" s="162"/>
      <c r="G143" s="162"/>
      <c r="H143" s="162"/>
      <c r="J143" s="162"/>
      <c r="K143" s="162"/>
      <c r="L143" s="162"/>
      <c r="M143" s="162"/>
      <c r="N143" s="162"/>
      <c r="O143" s="162"/>
      <c r="P143" s="162"/>
      <c r="Q143" s="162"/>
      <c r="R143" s="162"/>
      <c r="S143" s="162"/>
      <c r="T143" s="162"/>
      <c r="U143" s="162"/>
      <c r="V143" s="162"/>
      <c r="W143" s="162"/>
    </row>
    <row r="144" spans="1:23">
      <c r="A144" s="162"/>
      <c r="B144" s="162"/>
      <c r="C144" s="162"/>
      <c r="D144" s="162"/>
      <c r="E144" s="162"/>
      <c r="F144" s="162"/>
      <c r="G144" s="162"/>
      <c r="H144" s="162"/>
      <c r="J144" s="162"/>
      <c r="K144" s="162"/>
      <c r="L144" s="162"/>
      <c r="M144" s="162"/>
      <c r="N144" s="162"/>
      <c r="O144" s="162"/>
      <c r="P144" s="162"/>
      <c r="Q144" s="162"/>
      <c r="R144" s="162"/>
      <c r="S144" s="162"/>
      <c r="T144" s="162"/>
      <c r="U144" s="162"/>
      <c r="V144" s="162"/>
      <c r="W144" s="162"/>
    </row>
    <row r="145" spans="1:23">
      <c r="A145" s="162"/>
      <c r="B145" s="162"/>
      <c r="C145" s="162"/>
      <c r="D145" s="162"/>
      <c r="E145" s="162"/>
      <c r="F145" s="162"/>
      <c r="G145" s="162"/>
      <c r="H145" s="162"/>
      <c r="J145" s="162"/>
      <c r="K145" s="162"/>
      <c r="L145" s="162"/>
      <c r="M145" s="162"/>
      <c r="N145" s="162"/>
      <c r="O145" s="162"/>
      <c r="P145" s="162"/>
      <c r="Q145" s="162"/>
      <c r="R145" s="162"/>
      <c r="S145" s="162"/>
      <c r="T145" s="162"/>
      <c r="U145" s="162"/>
      <c r="V145" s="162"/>
      <c r="W145" s="162"/>
    </row>
    <row r="146" spans="1:23">
      <c r="A146" s="162"/>
      <c r="B146" s="162"/>
      <c r="C146" s="162"/>
      <c r="D146" s="162"/>
      <c r="E146" s="162"/>
      <c r="F146" s="162"/>
      <c r="G146" s="162"/>
      <c r="H146" s="162"/>
      <c r="J146" s="162"/>
      <c r="K146" s="162"/>
      <c r="L146" s="162"/>
      <c r="M146" s="162"/>
      <c r="N146" s="162"/>
      <c r="O146" s="162"/>
      <c r="P146" s="162"/>
      <c r="Q146" s="162"/>
      <c r="R146" s="162"/>
      <c r="S146" s="162"/>
      <c r="T146" s="162"/>
      <c r="U146" s="162"/>
      <c r="V146" s="162"/>
      <c r="W146" s="162"/>
    </row>
    <row r="147" spans="1:23">
      <c r="A147" s="162"/>
      <c r="B147" s="162"/>
      <c r="C147" s="162"/>
      <c r="D147" s="162"/>
      <c r="E147" s="162"/>
      <c r="F147" s="162"/>
      <c r="G147" s="162"/>
      <c r="H147" s="162"/>
      <c r="J147" s="162"/>
      <c r="K147" s="162"/>
      <c r="L147" s="162"/>
      <c r="M147" s="162"/>
      <c r="N147" s="162"/>
      <c r="O147" s="162"/>
      <c r="P147" s="162"/>
      <c r="Q147" s="162"/>
      <c r="R147" s="162"/>
      <c r="S147" s="162"/>
      <c r="T147" s="162"/>
      <c r="U147" s="162"/>
      <c r="V147" s="162"/>
      <c r="W147" s="162"/>
    </row>
    <row r="148" spans="1:23">
      <c r="A148" s="162"/>
      <c r="B148" s="162"/>
      <c r="C148" s="162"/>
      <c r="D148" s="162"/>
      <c r="E148" s="162"/>
      <c r="F148" s="162"/>
      <c r="G148" s="162"/>
      <c r="H148" s="162"/>
      <c r="J148" s="162"/>
      <c r="K148" s="162"/>
      <c r="L148" s="162"/>
      <c r="M148" s="162"/>
      <c r="N148" s="162"/>
      <c r="O148" s="162"/>
      <c r="P148" s="162"/>
      <c r="Q148" s="162"/>
      <c r="R148" s="162"/>
      <c r="S148" s="162"/>
      <c r="T148" s="162"/>
      <c r="U148" s="162"/>
      <c r="V148" s="162"/>
      <c r="W148" s="162"/>
    </row>
    <row r="149" spans="1:23">
      <c r="A149" s="162"/>
      <c r="B149" s="162"/>
      <c r="C149" s="162"/>
      <c r="D149" s="162"/>
      <c r="E149" s="162"/>
      <c r="F149" s="162"/>
      <c r="G149" s="162"/>
      <c r="H149" s="162"/>
      <c r="J149" s="162"/>
      <c r="K149" s="162"/>
      <c r="L149" s="162"/>
      <c r="M149" s="162"/>
      <c r="N149" s="162"/>
      <c r="O149" s="162"/>
      <c r="P149" s="162"/>
      <c r="Q149" s="162"/>
      <c r="R149" s="162"/>
      <c r="S149" s="162"/>
      <c r="T149" s="162"/>
      <c r="U149" s="162"/>
      <c r="V149" s="162"/>
      <c r="W149" s="162"/>
    </row>
    <row r="150" spans="1:23">
      <c r="A150" s="162"/>
      <c r="B150" s="162"/>
      <c r="C150" s="162"/>
      <c r="D150" s="162"/>
      <c r="E150" s="162"/>
      <c r="F150" s="162"/>
      <c r="G150" s="162"/>
      <c r="H150" s="162"/>
      <c r="J150" s="162"/>
      <c r="K150" s="162"/>
      <c r="L150" s="162"/>
      <c r="M150" s="162"/>
      <c r="N150" s="162"/>
      <c r="O150" s="162"/>
      <c r="P150" s="162"/>
      <c r="Q150" s="162"/>
      <c r="R150" s="162"/>
      <c r="S150" s="162"/>
      <c r="T150" s="162"/>
      <c r="U150" s="162"/>
      <c r="V150" s="162"/>
      <c r="W150" s="162"/>
    </row>
    <row r="151" spans="1:23">
      <c r="A151" s="162"/>
      <c r="B151" s="162"/>
      <c r="C151" s="162"/>
      <c r="D151" s="162"/>
      <c r="E151" s="162"/>
      <c r="F151" s="162"/>
      <c r="G151" s="162"/>
      <c r="H151" s="162"/>
      <c r="J151" s="162"/>
      <c r="K151" s="162"/>
      <c r="L151" s="162"/>
      <c r="M151" s="162"/>
      <c r="N151" s="162"/>
      <c r="O151" s="162"/>
      <c r="P151" s="162"/>
      <c r="Q151" s="162"/>
      <c r="R151" s="162"/>
      <c r="S151" s="162"/>
      <c r="T151" s="162"/>
      <c r="U151" s="162"/>
      <c r="V151" s="162"/>
      <c r="W151" s="162"/>
    </row>
    <row r="152" spans="1:23">
      <c r="A152" s="162"/>
      <c r="B152" s="162"/>
      <c r="C152" s="162"/>
      <c r="D152" s="162"/>
      <c r="E152" s="162"/>
      <c r="F152" s="162"/>
      <c r="G152" s="162"/>
      <c r="H152" s="162"/>
      <c r="J152" s="162"/>
      <c r="K152" s="162"/>
      <c r="L152" s="162"/>
      <c r="M152" s="162"/>
      <c r="N152" s="162"/>
      <c r="O152" s="162"/>
      <c r="P152" s="162"/>
      <c r="Q152" s="162"/>
      <c r="R152" s="162"/>
      <c r="S152" s="162"/>
      <c r="T152" s="162"/>
      <c r="U152" s="162"/>
      <c r="V152" s="162"/>
      <c r="W152" s="162"/>
    </row>
    <row r="153" spans="1:23">
      <c r="A153" s="162"/>
      <c r="B153" s="162"/>
      <c r="C153" s="162"/>
      <c r="D153" s="162"/>
      <c r="E153" s="162"/>
      <c r="F153" s="162"/>
      <c r="G153" s="162"/>
      <c r="H153" s="162"/>
      <c r="J153" s="162"/>
      <c r="K153" s="162"/>
      <c r="L153" s="162"/>
      <c r="M153" s="162"/>
      <c r="N153" s="162"/>
      <c r="O153" s="162"/>
      <c r="P153" s="162"/>
      <c r="Q153" s="162"/>
      <c r="R153" s="162"/>
      <c r="S153" s="162"/>
      <c r="T153" s="162"/>
      <c r="U153" s="162"/>
      <c r="V153" s="162"/>
      <c r="W153" s="162"/>
    </row>
    <row r="154" spans="1:23">
      <c r="A154" s="162"/>
      <c r="B154" s="162"/>
      <c r="C154" s="162"/>
      <c r="D154" s="162"/>
      <c r="E154" s="162"/>
      <c r="F154" s="162"/>
      <c r="G154" s="162"/>
      <c r="H154" s="162"/>
      <c r="J154" s="162"/>
      <c r="K154" s="162"/>
      <c r="L154" s="162"/>
      <c r="M154" s="162"/>
      <c r="N154" s="162"/>
      <c r="O154" s="162"/>
      <c r="P154" s="162"/>
      <c r="Q154" s="162"/>
      <c r="R154" s="162"/>
      <c r="S154" s="162"/>
      <c r="T154" s="162"/>
      <c r="U154" s="162"/>
      <c r="V154" s="162"/>
      <c r="W154" s="162"/>
    </row>
    <row r="155" spans="1:23">
      <c r="A155" s="162"/>
      <c r="B155" s="162"/>
      <c r="C155" s="162"/>
      <c r="D155" s="162"/>
      <c r="E155" s="162"/>
      <c r="F155" s="162"/>
      <c r="G155" s="162"/>
      <c r="H155" s="162"/>
      <c r="J155" s="162"/>
      <c r="K155" s="162"/>
      <c r="L155" s="162"/>
      <c r="M155" s="162"/>
      <c r="N155" s="162"/>
      <c r="O155" s="162"/>
      <c r="P155" s="162"/>
      <c r="Q155" s="162"/>
      <c r="R155" s="162"/>
      <c r="S155" s="162"/>
      <c r="T155" s="162"/>
      <c r="U155" s="162"/>
      <c r="V155" s="162"/>
      <c r="W155" s="162"/>
    </row>
    <row r="156" spans="1:23">
      <c r="A156" s="162"/>
      <c r="B156" s="162"/>
      <c r="C156" s="162"/>
      <c r="D156" s="162"/>
      <c r="E156" s="162"/>
      <c r="F156" s="162"/>
      <c r="G156" s="162"/>
      <c r="H156" s="162"/>
      <c r="J156" s="162"/>
      <c r="K156" s="162"/>
      <c r="L156" s="162"/>
      <c r="M156" s="162"/>
      <c r="N156" s="162"/>
      <c r="O156" s="162"/>
      <c r="P156" s="162"/>
      <c r="Q156" s="162"/>
      <c r="R156" s="162"/>
      <c r="S156" s="162"/>
      <c r="T156" s="162"/>
      <c r="U156" s="162"/>
      <c r="V156" s="162"/>
      <c r="W156" s="162"/>
    </row>
    <row r="157" spans="1:23">
      <c r="A157" s="162"/>
      <c r="B157" s="162"/>
      <c r="C157" s="162"/>
      <c r="D157" s="162"/>
      <c r="E157" s="162"/>
      <c r="F157" s="162"/>
      <c r="G157" s="162"/>
      <c r="H157" s="162"/>
      <c r="J157" s="162"/>
      <c r="K157" s="162"/>
      <c r="L157" s="162"/>
      <c r="M157" s="162"/>
      <c r="N157" s="162"/>
      <c r="O157" s="162"/>
      <c r="P157" s="162"/>
      <c r="Q157" s="162"/>
      <c r="R157" s="162"/>
      <c r="S157" s="162"/>
      <c r="T157" s="162"/>
      <c r="U157" s="162"/>
      <c r="V157" s="162"/>
      <c r="W157" s="162"/>
    </row>
    <row r="158" spans="1:23">
      <c r="A158" s="162"/>
      <c r="B158" s="162"/>
      <c r="C158" s="162"/>
      <c r="D158" s="162"/>
      <c r="E158" s="162"/>
      <c r="F158" s="162"/>
      <c r="G158" s="162"/>
      <c r="H158" s="162"/>
      <c r="J158" s="162"/>
      <c r="K158" s="162"/>
      <c r="L158" s="162"/>
      <c r="M158" s="162"/>
      <c r="N158" s="162"/>
      <c r="O158" s="162"/>
      <c r="P158" s="162"/>
      <c r="Q158" s="162"/>
      <c r="R158" s="162"/>
      <c r="S158" s="162"/>
      <c r="T158" s="162"/>
      <c r="U158" s="162"/>
      <c r="V158" s="162"/>
      <c r="W158" s="162"/>
    </row>
    <row r="159" spans="1:23">
      <c r="A159" s="162"/>
      <c r="B159" s="162"/>
      <c r="C159" s="162"/>
      <c r="D159" s="162"/>
      <c r="E159" s="162"/>
      <c r="F159" s="162"/>
      <c r="G159" s="162"/>
      <c r="H159" s="162"/>
      <c r="J159" s="162"/>
      <c r="K159" s="162"/>
      <c r="L159" s="162"/>
      <c r="M159" s="162"/>
      <c r="N159" s="162"/>
      <c r="O159" s="162"/>
      <c r="P159" s="162"/>
      <c r="Q159" s="162"/>
      <c r="R159" s="162"/>
      <c r="S159" s="162"/>
      <c r="T159" s="162"/>
      <c r="U159" s="162"/>
      <c r="V159" s="162"/>
      <c r="W159" s="162"/>
    </row>
    <row r="160" spans="1:23">
      <c r="A160" s="162"/>
      <c r="B160" s="162"/>
      <c r="C160" s="162"/>
      <c r="D160" s="162"/>
      <c r="E160" s="162"/>
      <c r="F160" s="162"/>
      <c r="G160" s="162"/>
      <c r="H160" s="162"/>
      <c r="J160" s="162"/>
      <c r="K160" s="162"/>
      <c r="L160" s="162"/>
      <c r="M160" s="162"/>
      <c r="N160" s="162"/>
      <c r="O160" s="162"/>
      <c r="P160" s="162"/>
      <c r="Q160" s="162"/>
      <c r="R160" s="162"/>
      <c r="S160" s="162"/>
      <c r="T160" s="162"/>
      <c r="U160" s="162"/>
      <c r="V160" s="162"/>
      <c r="W160" s="162"/>
    </row>
    <row r="161" spans="1:23">
      <c r="A161" s="162"/>
      <c r="B161" s="162"/>
      <c r="C161" s="162"/>
      <c r="D161" s="162"/>
      <c r="E161" s="162"/>
      <c r="F161" s="162"/>
      <c r="G161" s="162"/>
      <c r="H161" s="162"/>
      <c r="J161" s="162"/>
      <c r="K161" s="162"/>
      <c r="L161" s="162"/>
      <c r="M161" s="162"/>
      <c r="N161" s="162"/>
      <c r="O161" s="162"/>
      <c r="P161" s="162"/>
      <c r="Q161" s="162"/>
      <c r="R161" s="162"/>
      <c r="S161" s="162"/>
      <c r="T161" s="162"/>
      <c r="U161" s="162"/>
      <c r="V161" s="162"/>
      <c r="W161" s="162"/>
    </row>
    <row r="162" spans="1:23">
      <c r="A162" s="162"/>
      <c r="B162" s="162"/>
      <c r="C162" s="162"/>
      <c r="D162" s="162"/>
      <c r="E162" s="162"/>
      <c r="F162" s="162"/>
      <c r="G162" s="162"/>
      <c r="H162" s="162"/>
      <c r="J162" s="162"/>
      <c r="K162" s="162"/>
      <c r="L162" s="162"/>
      <c r="M162" s="162"/>
      <c r="N162" s="162"/>
      <c r="O162" s="162"/>
      <c r="P162" s="162"/>
      <c r="Q162" s="162"/>
      <c r="R162" s="162"/>
      <c r="S162" s="162"/>
      <c r="T162" s="162"/>
      <c r="U162" s="162"/>
      <c r="V162" s="162"/>
      <c r="W162" s="162"/>
    </row>
    <row r="163" spans="1:23">
      <c r="A163" s="162"/>
      <c r="B163" s="162"/>
      <c r="C163" s="162"/>
      <c r="D163" s="162"/>
      <c r="E163" s="162"/>
      <c r="F163" s="162"/>
      <c r="G163" s="162"/>
      <c r="H163" s="162"/>
      <c r="J163" s="162"/>
      <c r="K163" s="162"/>
      <c r="L163" s="162"/>
      <c r="M163" s="162"/>
      <c r="N163" s="162"/>
      <c r="O163" s="162"/>
      <c r="P163" s="162"/>
      <c r="Q163" s="162"/>
      <c r="R163" s="162"/>
      <c r="S163" s="162"/>
      <c r="T163" s="162"/>
      <c r="U163" s="162"/>
      <c r="V163" s="162"/>
      <c r="W163" s="162"/>
    </row>
    <row r="164" spans="1:23">
      <c r="A164" s="162"/>
      <c r="B164" s="162"/>
      <c r="C164" s="162"/>
      <c r="D164" s="162"/>
      <c r="E164" s="162"/>
      <c r="F164" s="162"/>
      <c r="G164" s="162"/>
      <c r="H164" s="162"/>
      <c r="J164" s="162"/>
      <c r="K164" s="162"/>
      <c r="L164" s="162"/>
      <c r="M164" s="162"/>
      <c r="N164" s="162"/>
      <c r="O164" s="162"/>
      <c r="P164" s="162"/>
      <c r="Q164" s="162"/>
      <c r="R164" s="162"/>
      <c r="S164" s="162"/>
      <c r="T164" s="162"/>
      <c r="U164" s="162"/>
      <c r="V164" s="162"/>
      <c r="W164" s="162"/>
    </row>
    <row r="165" spans="1:23">
      <c r="A165" s="162"/>
      <c r="B165" s="162"/>
      <c r="C165" s="162"/>
      <c r="D165" s="162"/>
      <c r="E165" s="162"/>
      <c r="F165" s="162"/>
      <c r="G165" s="162"/>
      <c r="H165" s="162"/>
      <c r="J165" s="162"/>
      <c r="K165" s="162"/>
      <c r="L165" s="162"/>
      <c r="M165" s="162"/>
      <c r="N165" s="162"/>
      <c r="O165" s="162"/>
      <c r="P165" s="162"/>
      <c r="Q165" s="162"/>
      <c r="R165" s="162"/>
      <c r="S165" s="162"/>
      <c r="T165" s="162"/>
      <c r="U165" s="162"/>
      <c r="V165" s="162"/>
      <c r="W165" s="162"/>
    </row>
    <row r="166" spans="1:23">
      <c r="A166" s="162"/>
      <c r="B166" s="162"/>
      <c r="C166" s="162"/>
      <c r="D166" s="162"/>
      <c r="E166" s="162"/>
      <c r="F166" s="162"/>
      <c r="G166" s="162"/>
      <c r="H166" s="162"/>
      <c r="J166" s="162"/>
      <c r="K166" s="162"/>
      <c r="L166" s="162"/>
      <c r="M166" s="162"/>
      <c r="N166" s="162"/>
      <c r="O166" s="162"/>
      <c r="P166" s="162"/>
      <c r="Q166" s="162"/>
      <c r="R166" s="162"/>
      <c r="S166" s="162"/>
      <c r="T166" s="162"/>
      <c r="U166" s="162"/>
      <c r="V166" s="162"/>
      <c r="W166" s="162"/>
    </row>
    <row r="167" spans="1:23">
      <c r="A167" s="162"/>
      <c r="B167" s="162"/>
      <c r="C167" s="162"/>
      <c r="D167" s="162"/>
      <c r="E167" s="162"/>
      <c r="F167" s="162"/>
      <c r="G167" s="162"/>
      <c r="H167" s="162"/>
      <c r="J167" s="162"/>
      <c r="K167" s="162"/>
      <c r="L167" s="162"/>
      <c r="M167" s="162"/>
      <c r="N167" s="162"/>
      <c r="O167" s="162"/>
      <c r="P167" s="162"/>
      <c r="Q167" s="162"/>
      <c r="R167" s="162"/>
      <c r="S167" s="162"/>
      <c r="T167" s="162"/>
      <c r="U167" s="162"/>
      <c r="V167" s="162"/>
      <c r="W167" s="162"/>
    </row>
    <row r="168" spans="1:23">
      <c r="A168" s="162"/>
      <c r="B168" s="162"/>
      <c r="C168" s="162"/>
      <c r="D168" s="162"/>
      <c r="E168" s="162"/>
      <c r="F168" s="162"/>
      <c r="G168" s="162"/>
      <c r="H168" s="162"/>
      <c r="J168" s="162"/>
      <c r="K168" s="162"/>
      <c r="L168" s="162"/>
      <c r="M168" s="162"/>
      <c r="N168" s="162"/>
      <c r="O168" s="162"/>
      <c r="P168" s="162"/>
      <c r="Q168" s="162"/>
      <c r="R168" s="162"/>
      <c r="S168" s="162"/>
      <c r="T168" s="162"/>
      <c r="U168" s="162"/>
      <c r="V168" s="162"/>
      <c r="W168" s="162"/>
    </row>
    <row r="169" spans="1:23">
      <c r="A169" s="162"/>
      <c r="B169" s="162"/>
      <c r="C169" s="162"/>
      <c r="D169" s="162"/>
      <c r="E169" s="162"/>
      <c r="F169" s="162"/>
      <c r="G169" s="162"/>
      <c r="H169" s="162"/>
      <c r="J169" s="162"/>
      <c r="K169" s="162"/>
      <c r="L169" s="162"/>
      <c r="M169" s="162"/>
      <c r="N169" s="162"/>
      <c r="O169" s="162"/>
      <c r="P169" s="162"/>
      <c r="Q169" s="162"/>
      <c r="R169" s="162"/>
      <c r="S169" s="162"/>
      <c r="T169" s="162"/>
      <c r="U169" s="162"/>
      <c r="V169" s="162"/>
      <c r="W169" s="162"/>
    </row>
    <row r="170" spans="1:23">
      <c r="A170" s="162"/>
      <c r="B170" s="162"/>
      <c r="C170" s="162"/>
      <c r="D170" s="162"/>
      <c r="E170" s="162"/>
      <c r="F170" s="162"/>
      <c r="G170" s="162"/>
      <c r="H170" s="162"/>
      <c r="J170" s="162"/>
      <c r="K170" s="162"/>
      <c r="L170" s="162"/>
      <c r="M170" s="162"/>
      <c r="N170" s="162"/>
      <c r="O170" s="162"/>
      <c r="P170" s="162"/>
      <c r="Q170" s="162"/>
      <c r="R170" s="162"/>
      <c r="S170" s="162"/>
      <c r="T170" s="162"/>
      <c r="U170" s="162"/>
      <c r="V170" s="162"/>
      <c r="W170" s="162"/>
    </row>
    <row r="171" spans="1:23">
      <c r="A171" s="162"/>
      <c r="B171" s="162"/>
      <c r="C171" s="162"/>
      <c r="D171" s="162"/>
      <c r="E171" s="162"/>
      <c r="F171" s="162"/>
      <c r="G171" s="162"/>
      <c r="H171" s="162"/>
      <c r="J171" s="162"/>
      <c r="K171" s="162"/>
      <c r="L171" s="162"/>
      <c r="M171" s="162"/>
      <c r="N171" s="162"/>
      <c r="O171" s="162"/>
      <c r="P171" s="162"/>
      <c r="Q171" s="162"/>
      <c r="R171" s="162"/>
      <c r="S171" s="162"/>
      <c r="T171" s="162"/>
      <c r="U171" s="162"/>
      <c r="V171" s="162"/>
      <c r="W171" s="162"/>
    </row>
    <row r="172" spans="1:23">
      <c r="A172" s="162"/>
      <c r="B172" s="162"/>
      <c r="C172" s="162"/>
      <c r="D172" s="162"/>
      <c r="E172" s="162"/>
      <c r="F172" s="162"/>
      <c r="G172" s="162"/>
      <c r="H172" s="162"/>
      <c r="J172" s="162"/>
      <c r="K172" s="162"/>
      <c r="L172" s="162"/>
      <c r="M172" s="162"/>
      <c r="N172" s="162"/>
      <c r="O172" s="162"/>
      <c r="P172" s="162"/>
      <c r="Q172" s="162"/>
      <c r="R172" s="162"/>
      <c r="S172" s="162"/>
      <c r="T172" s="162"/>
      <c r="U172" s="162"/>
      <c r="V172" s="162"/>
      <c r="W172" s="162"/>
    </row>
    <row r="173" spans="1:23">
      <c r="A173" s="162"/>
      <c r="B173" s="162"/>
      <c r="C173" s="162"/>
      <c r="D173" s="162"/>
      <c r="E173" s="162"/>
      <c r="F173" s="162"/>
      <c r="G173" s="162"/>
      <c r="H173" s="162"/>
      <c r="J173" s="162"/>
      <c r="K173" s="162"/>
      <c r="L173" s="162"/>
      <c r="M173" s="162"/>
      <c r="N173" s="162"/>
      <c r="O173" s="162"/>
      <c r="P173" s="162"/>
      <c r="Q173" s="162"/>
      <c r="R173" s="162"/>
      <c r="S173" s="162"/>
      <c r="T173" s="162"/>
      <c r="U173" s="162"/>
      <c r="V173" s="162"/>
      <c r="W173" s="162"/>
    </row>
    <row r="174" spans="1:23">
      <c r="A174" s="162"/>
      <c r="B174" s="162"/>
      <c r="C174" s="162"/>
      <c r="D174" s="162"/>
      <c r="E174" s="162"/>
      <c r="F174" s="162"/>
      <c r="G174" s="162"/>
      <c r="H174" s="162"/>
      <c r="J174" s="162"/>
      <c r="K174" s="162"/>
      <c r="L174" s="162"/>
      <c r="M174" s="162"/>
      <c r="N174" s="162"/>
      <c r="O174" s="162"/>
      <c r="P174" s="162"/>
      <c r="Q174" s="162"/>
      <c r="R174" s="162"/>
      <c r="S174" s="162"/>
      <c r="T174" s="162"/>
      <c r="U174" s="162"/>
      <c r="V174" s="162"/>
      <c r="W174" s="162"/>
    </row>
    <row r="175" spans="1:23">
      <c r="A175" s="162"/>
      <c r="B175" s="162"/>
      <c r="C175" s="162"/>
      <c r="D175" s="162"/>
      <c r="E175" s="162"/>
      <c r="F175" s="162"/>
      <c r="G175" s="162"/>
      <c r="H175" s="162"/>
      <c r="J175" s="162"/>
      <c r="K175" s="162"/>
      <c r="L175" s="162"/>
      <c r="M175" s="162"/>
      <c r="N175" s="162"/>
      <c r="O175" s="162"/>
      <c r="P175" s="162"/>
      <c r="Q175" s="162"/>
      <c r="R175" s="162"/>
      <c r="S175" s="162"/>
      <c r="T175" s="162"/>
      <c r="U175" s="162"/>
      <c r="V175" s="162"/>
      <c r="W175" s="162"/>
    </row>
    <row r="176" spans="1:23">
      <c r="A176" s="162"/>
      <c r="B176" s="162"/>
      <c r="C176" s="162"/>
      <c r="D176" s="162"/>
      <c r="E176" s="162"/>
      <c r="F176" s="162"/>
      <c r="G176" s="162"/>
      <c r="H176" s="162"/>
      <c r="J176" s="162"/>
      <c r="K176" s="162"/>
      <c r="L176" s="162"/>
      <c r="M176" s="162"/>
      <c r="N176" s="162"/>
      <c r="O176" s="162"/>
      <c r="P176" s="162"/>
      <c r="Q176" s="162"/>
      <c r="R176" s="162"/>
      <c r="S176" s="162"/>
      <c r="T176" s="162"/>
      <c r="U176" s="162"/>
      <c r="V176" s="162"/>
      <c r="W176" s="162"/>
    </row>
    <row r="177" spans="1:23">
      <c r="A177" s="162"/>
      <c r="B177" s="162"/>
      <c r="C177" s="162"/>
      <c r="D177" s="162"/>
      <c r="E177" s="162"/>
      <c r="F177" s="162"/>
      <c r="G177" s="162"/>
      <c r="H177" s="162"/>
      <c r="J177" s="162"/>
      <c r="K177" s="162"/>
      <c r="L177" s="162"/>
      <c r="M177" s="162"/>
      <c r="N177" s="162"/>
      <c r="O177" s="162"/>
      <c r="P177" s="162"/>
      <c r="Q177" s="162"/>
      <c r="R177" s="162"/>
      <c r="S177" s="162"/>
      <c r="T177" s="162"/>
      <c r="U177" s="162"/>
      <c r="V177" s="162"/>
      <c r="W177" s="162"/>
    </row>
    <row r="178" spans="1:23">
      <c r="A178" s="162"/>
      <c r="B178" s="162"/>
      <c r="C178" s="162"/>
      <c r="D178" s="162"/>
      <c r="E178" s="162"/>
      <c r="F178" s="162"/>
      <c r="G178" s="162"/>
      <c r="H178" s="162"/>
      <c r="J178" s="162"/>
      <c r="K178" s="162"/>
      <c r="L178" s="162"/>
      <c r="M178" s="162"/>
      <c r="N178" s="162"/>
      <c r="O178" s="162"/>
      <c r="P178" s="162"/>
      <c r="Q178" s="162"/>
      <c r="R178" s="162"/>
      <c r="S178" s="162"/>
      <c r="T178" s="162"/>
      <c r="U178" s="162"/>
      <c r="V178" s="162"/>
      <c r="W178" s="162"/>
    </row>
    <row r="179" spans="1:23">
      <c r="A179" s="162"/>
      <c r="B179" s="162"/>
      <c r="C179" s="162"/>
      <c r="D179" s="162"/>
      <c r="E179" s="162"/>
      <c r="F179" s="162"/>
      <c r="G179" s="162"/>
      <c r="H179" s="162"/>
      <c r="J179" s="162"/>
      <c r="K179" s="162"/>
      <c r="L179" s="162"/>
      <c r="M179" s="162"/>
      <c r="N179" s="162"/>
      <c r="O179" s="162"/>
      <c r="P179" s="162"/>
      <c r="Q179" s="162"/>
      <c r="R179" s="162"/>
      <c r="S179" s="162"/>
      <c r="T179" s="162"/>
      <c r="U179" s="162"/>
      <c r="V179" s="162"/>
      <c r="W179" s="162"/>
    </row>
    <row r="180" spans="1:23">
      <c r="A180" s="162"/>
      <c r="B180" s="162"/>
      <c r="C180" s="162"/>
      <c r="D180" s="162"/>
      <c r="E180" s="162"/>
      <c r="F180" s="162"/>
      <c r="G180" s="162"/>
      <c r="H180" s="162"/>
      <c r="J180" s="162"/>
      <c r="K180" s="162"/>
      <c r="L180" s="162"/>
      <c r="M180" s="162"/>
      <c r="N180" s="162"/>
      <c r="O180" s="162"/>
      <c r="P180" s="162"/>
      <c r="Q180" s="162"/>
      <c r="R180" s="162"/>
      <c r="S180" s="162"/>
      <c r="T180" s="162"/>
      <c r="U180" s="162"/>
      <c r="V180" s="162"/>
      <c r="W180" s="162"/>
    </row>
    <row r="181" spans="1:23">
      <c r="A181" s="162"/>
      <c r="B181" s="162"/>
      <c r="C181" s="162"/>
      <c r="D181" s="162"/>
      <c r="E181" s="162"/>
      <c r="F181" s="162"/>
      <c r="G181" s="162"/>
      <c r="H181" s="162"/>
      <c r="J181" s="162"/>
      <c r="K181" s="162"/>
      <c r="L181" s="162"/>
      <c r="M181" s="162"/>
      <c r="N181" s="162"/>
      <c r="O181" s="162"/>
      <c r="P181" s="162"/>
      <c r="Q181" s="162"/>
      <c r="R181" s="162"/>
      <c r="S181" s="162"/>
      <c r="T181" s="162"/>
      <c r="U181" s="162"/>
      <c r="V181" s="162"/>
      <c r="W181" s="162"/>
    </row>
    <row r="182" spans="1:23">
      <c r="A182" s="162"/>
      <c r="B182" s="162"/>
      <c r="C182" s="162"/>
      <c r="D182" s="162"/>
      <c r="E182" s="162"/>
      <c r="F182" s="162"/>
      <c r="G182" s="162"/>
      <c r="H182" s="162"/>
      <c r="J182" s="162"/>
      <c r="K182" s="162"/>
      <c r="L182" s="162"/>
      <c r="M182" s="162"/>
      <c r="N182" s="162"/>
      <c r="O182" s="162"/>
      <c r="P182" s="162"/>
      <c r="Q182" s="162"/>
      <c r="R182" s="162"/>
      <c r="S182" s="162"/>
      <c r="T182" s="162"/>
      <c r="U182" s="162"/>
      <c r="V182" s="162"/>
      <c r="W182" s="162"/>
    </row>
    <row r="183" spans="1:23">
      <c r="A183" s="162"/>
      <c r="B183" s="162"/>
      <c r="C183" s="162"/>
      <c r="D183" s="162"/>
      <c r="E183" s="162"/>
      <c r="F183" s="162"/>
      <c r="G183" s="162"/>
      <c r="H183" s="162"/>
      <c r="J183" s="162"/>
      <c r="K183" s="162"/>
      <c r="L183" s="162"/>
      <c r="M183" s="162"/>
      <c r="N183" s="162"/>
      <c r="O183" s="162"/>
      <c r="P183" s="162"/>
      <c r="Q183" s="162"/>
      <c r="R183" s="162"/>
      <c r="S183" s="162"/>
      <c r="T183" s="162"/>
      <c r="U183" s="162"/>
      <c r="V183" s="162"/>
      <c r="W183" s="162"/>
    </row>
  </sheetData>
  <mergeCells count="140">
    <mergeCell ref="A1:L1"/>
    <mergeCell ref="A2:I2"/>
    <mergeCell ref="A3:AC3"/>
    <mergeCell ref="A4:B4"/>
    <mergeCell ref="A5:A7"/>
    <mergeCell ref="B5:B7"/>
    <mergeCell ref="C5:C7"/>
    <mergeCell ref="D5:D7"/>
    <mergeCell ref="E5:E7"/>
    <mergeCell ref="F5:F7"/>
    <mergeCell ref="M5:M7"/>
    <mergeCell ref="Q5:AC5"/>
    <mergeCell ref="Q6:AC6"/>
    <mergeCell ref="K5:K7"/>
    <mergeCell ref="L5:L7"/>
    <mergeCell ref="G5:G7"/>
    <mergeCell ref="H5:H7"/>
    <mergeCell ref="I5:I7"/>
    <mergeCell ref="J5:J7"/>
    <mergeCell ref="P5:P7"/>
    <mergeCell ref="O5:O7"/>
    <mergeCell ref="N5:N7"/>
    <mergeCell ref="D12:D13"/>
    <mergeCell ref="E12:E13"/>
    <mergeCell ref="F12:F13"/>
    <mergeCell ref="G12:G13"/>
    <mergeCell ref="G10:G11"/>
    <mergeCell ref="H10:H11"/>
    <mergeCell ref="M8:M9"/>
    <mergeCell ref="AC8:AC9"/>
    <mergeCell ref="I8:I9"/>
    <mergeCell ref="J8:J9"/>
    <mergeCell ref="K8:K9"/>
    <mergeCell ref="M10:M11"/>
    <mergeCell ref="AC10:AC11"/>
    <mergeCell ref="I10:I11"/>
    <mergeCell ref="J10:J11"/>
    <mergeCell ref="K10:K11"/>
    <mergeCell ref="L10:L11"/>
    <mergeCell ref="L8:L9"/>
    <mergeCell ref="A10:A11"/>
    <mergeCell ref="B10:B11"/>
    <mergeCell ref="C10:C11"/>
    <mergeCell ref="D10:D11"/>
    <mergeCell ref="E10:E11"/>
    <mergeCell ref="F10:F11"/>
    <mergeCell ref="F8:F9"/>
    <mergeCell ref="G8:G9"/>
    <mergeCell ref="H8:H9"/>
    <mergeCell ref="D8:D9"/>
    <mergeCell ref="E8:E9"/>
    <mergeCell ref="A8:A9"/>
    <mergeCell ref="B8:B9"/>
    <mergeCell ref="C8:C9"/>
    <mergeCell ref="AC14:AC15"/>
    <mergeCell ref="I14:I15"/>
    <mergeCell ref="J14:J15"/>
    <mergeCell ref="K14:K15"/>
    <mergeCell ref="L14:L15"/>
    <mergeCell ref="M14:M15"/>
    <mergeCell ref="AC12:AC13"/>
    <mergeCell ref="A14:A15"/>
    <mergeCell ref="B14:B15"/>
    <mergeCell ref="C14:C15"/>
    <mergeCell ref="D14:D15"/>
    <mergeCell ref="E14:E15"/>
    <mergeCell ref="F14:F15"/>
    <mergeCell ref="G14:G15"/>
    <mergeCell ref="H14:H15"/>
    <mergeCell ref="H12:H13"/>
    <mergeCell ref="I12:I13"/>
    <mergeCell ref="J12:J13"/>
    <mergeCell ref="K12:K13"/>
    <mergeCell ref="L12:L13"/>
    <mergeCell ref="M12:M13"/>
    <mergeCell ref="A12:A13"/>
    <mergeCell ref="B12:B13"/>
    <mergeCell ref="C12:C13"/>
    <mergeCell ref="K18:K19"/>
    <mergeCell ref="L18:L19"/>
    <mergeCell ref="M18:M19"/>
    <mergeCell ref="AC16:AC17"/>
    <mergeCell ref="A18:A19"/>
    <mergeCell ref="B18:B19"/>
    <mergeCell ref="C18:C19"/>
    <mergeCell ref="D18:D19"/>
    <mergeCell ref="E18:E19"/>
    <mergeCell ref="F18:F19"/>
    <mergeCell ref="G18:G19"/>
    <mergeCell ref="H18:H19"/>
    <mergeCell ref="H16:H17"/>
    <mergeCell ref="A16:A17"/>
    <mergeCell ref="B16:B17"/>
    <mergeCell ref="C16:C17"/>
    <mergeCell ref="D16:D17"/>
    <mergeCell ref="E16:E17"/>
    <mergeCell ref="F16:F17"/>
    <mergeCell ref="G16:G17"/>
    <mergeCell ref="A22:A23"/>
    <mergeCell ref="B22:B23"/>
    <mergeCell ref="C22:C23"/>
    <mergeCell ref="D22:D23"/>
    <mergeCell ref="E22:E23"/>
    <mergeCell ref="F22:F23"/>
    <mergeCell ref="J20:J21"/>
    <mergeCell ref="K20:K21"/>
    <mergeCell ref="L20:L21"/>
    <mergeCell ref="A20:A21"/>
    <mergeCell ref="B20:B21"/>
    <mergeCell ref="C20:C21"/>
    <mergeCell ref="D20:D21"/>
    <mergeCell ref="E20:E21"/>
    <mergeCell ref="F20:F21"/>
    <mergeCell ref="G20:G21"/>
    <mergeCell ref="H20:H21"/>
    <mergeCell ref="I20:I21"/>
    <mergeCell ref="AD5:AG6"/>
    <mergeCell ref="K30:K31"/>
    <mergeCell ref="K32:K33"/>
    <mergeCell ref="M22:M23"/>
    <mergeCell ref="AC22:AC23"/>
    <mergeCell ref="K24:K25"/>
    <mergeCell ref="K26:K27"/>
    <mergeCell ref="K28:K29"/>
    <mergeCell ref="G22:G23"/>
    <mergeCell ref="H22:H23"/>
    <mergeCell ref="I22:I23"/>
    <mergeCell ref="J22:J23"/>
    <mergeCell ref="K22:K23"/>
    <mergeCell ref="L22:L23"/>
    <mergeCell ref="I16:I17"/>
    <mergeCell ref="J16:J17"/>
    <mergeCell ref="K16:K17"/>
    <mergeCell ref="L16:L17"/>
    <mergeCell ref="M16:M17"/>
    <mergeCell ref="M20:M21"/>
    <mergeCell ref="AC20:AC21"/>
    <mergeCell ref="AC18:AC19"/>
    <mergeCell ref="I18:I19"/>
    <mergeCell ref="J18:J19"/>
  </mergeCells>
  <pageMargins left="0.70866141732283505" right="0.70866141732283505" top="0.74803149606299202" bottom="0.74803149606299202" header="0.31496062992126" footer="0.31496062992126"/>
  <pageSetup paperSize="9" scale="14"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'C:\Users\BongakonkeH\AppData\Local\Microsoft\Windows\INetCache\Content.Outlook\SEYB1UVR\[Copy of DRAFT SDBIP 21 22 FY 5 26 2021 - DRAFT FOR MAYOR (002) (002).xlsx]kpa''s'!#REF!</xm:f>
          </x14:formula1>
          <xm:sqref>E8:E23</xm:sqref>
        </x14:dataValidation>
        <x14:dataValidation type="list" allowBlank="1" showInputMessage="1" showErrorMessage="1">
          <x14:formula1>
            <xm:f>'C:\Users\BongakonkeH\AppData\Local\Microsoft\Windows\INetCache\Content.Outlook\SEYB1UVR\[Copy of DRAFT SDBIP 21 22 FY 5 26 2021 - DRAFT FOR MAYOR (002) (002).xlsx]cds strategies 17 18'!#REF!</xm:f>
          </x14:formula1>
          <xm:sqref>C8:C23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34"/>
  <sheetViews>
    <sheetView view="pageBreakPreview" zoomScaleNormal="100" zoomScaleSheetLayoutView="100" workbookViewId="0">
      <selection activeCell="I41" sqref="I41"/>
    </sheetView>
  </sheetViews>
  <sheetFormatPr defaultRowHeight="14.4"/>
  <cols>
    <col min="1" max="1" width="5.109375" customWidth="1"/>
    <col min="2" max="2" width="77.44140625" customWidth="1"/>
    <col min="3" max="3" width="12.109375" customWidth="1"/>
  </cols>
  <sheetData>
    <row r="1" spans="1:3" ht="15.6">
      <c r="A1" s="310" t="s">
        <v>108</v>
      </c>
      <c r="B1" s="310"/>
      <c r="C1" s="310"/>
    </row>
    <row r="2" spans="1:3" ht="15.6">
      <c r="A2" s="311" t="s">
        <v>36</v>
      </c>
      <c r="B2" s="311"/>
      <c r="C2" s="311"/>
    </row>
    <row r="3" spans="1:3" ht="15.6">
      <c r="A3" s="1"/>
      <c r="B3" s="7"/>
      <c r="C3" s="1"/>
    </row>
    <row r="4" spans="1:3" ht="15.6">
      <c r="A4" s="8" t="s">
        <v>37</v>
      </c>
      <c r="B4" s="8" t="s">
        <v>38</v>
      </c>
      <c r="C4" s="8" t="s">
        <v>39</v>
      </c>
    </row>
    <row r="5" spans="1:3" ht="15.6">
      <c r="A5" s="10"/>
      <c r="B5" s="10"/>
      <c r="C5" s="10"/>
    </row>
    <row r="6" spans="1:3" ht="19.5" customHeight="1">
      <c r="A6" s="11"/>
      <c r="B6" s="12" t="s">
        <v>116</v>
      </c>
      <c r="C6" s="11"/>
    </row>
    <row r="7" spans="1:3" ht="20.25" customHeight="1">
      <c r="A7" s="11"/>
      <c r="B7" s="12" t="s">
        <v>41</v>
      </c>
      <c r="C7" s="11"/>
    </row>
    <row r="8" spans="1:3" ht="21.75" customHeight="1">
      <c r="A8" s="11"/>
      <c r="B8" s="12" t="s">
        <v>42</v>
      </c>
      <c r="C8" s="11"/>
    </row>
    <row r="9" spans="1:3" ht="20.25" customHeight="1">
      <c r="A9" s="11"/>
      <c r="B9" s="12" t="s">
        <v>43</v>
      </c>
      <c r="C9" s="9"/>
    </row>
    <row r="10" spans="1:3" ht="21.75" customHeight="1">
      <c r="A10" s="11"/>
      <c r="B10" s="12" t="s">
        <v>44</v>
      </c>
      <c r="C10" s="9"/>
    </row>
    <row r="11" spans="1:3" ht="20.25" customHeight="1">
      <c r="A11" s="11"/>
      <c r="B11" s="12" t="s">
        <v>109</v>
      </c>
      <c r="C11" s="9"/>
    </row>
    <row r="12" spans="1:3" ht="20.25" customHeight="1">
      <c r="A12" s="11"/>
      <c r="B12" s="13" t="s">
        <v>117</v>
      </c>
      <c r="C12" s="9"/>
    </row>
    <row r="13" spans="1:3" ht="18.75" customHeight="1">
      <c r="A13" s="11"/>
      <c r="B13" s="12" t="s">
        <v>110</v>
      </c>
      <c r="C13" s="9"/>
    </row>
    <row r="14" spans="1:3" ht="18.75" customHeight="1">
      <c r="A14" s="11"/>
      <c r="B14" s="13" t="s">
        <v>118</v>
      </c>
      <c r="C14" s="9"/>
    </row>
    <row r="15" spans="1:3" ht="18" customHeight="1">
      <c r="A15" s="11"/>
      <c r="B15" s="12" t="s">
        <v>111</v>
      </c>
      <c r="C15" s="9"/>
    </row>
    <row r="16" spans="1:3" ht="18" customHeight="1">
      <c r="A16" s="11"/>
      <c r="B16" s="13" t="s">
        <v>119</v>
      </c>
      <c r="C16" s="9"/>
    </row>
    <row r="17" spans="1:3" ht="18.75" customHeight="1">
      <c r="A17" s="11"/>
      <c r="B17" s="13" t="s">
        <v>120</v>
      </c>
      <c r="C17" s="9"/>
    </row>
    <row r="18" spans="1:3" ht="18.75" customHeight="1">
      <c r="A18" s="11"/>
      <c r="B18" s="13" t="s">
        <v>121</v>
      </c>
      <c r="C18" s="9"/>
    </row>
    <row r="19" spans="1:3" ht="18.75" customHeight="1">
      <c r="A19" s="11"/>
      <c r="B19" s="12" t="s">
        <v>112</v>
      </c>
      <c r="C19" s="9"/>
    </row>
    <row r="20" spans="1:3" ht="38.25" customHeight="1">
      <c r="A20" s="11"/>
      <c r="B20" s="13" t="s">
        <v>125</v>
      </c>
      <c r="C20" s="9"/>
    </row>
    <row r="21" spans="1:3" ht="21.75" customHeight="1">
      <c r="A21" s="11"/>
      <c r="B21" s="13" t="s">
        <v>124</v>
      </c>
      <c r="C21" s="9"/>
    </row>
    <row r="22" spans="1:3" ht="18.75" customHeight="1">
      <c r="A22" s="11"/>
      <c r="B22" s="13" t="s">
        <v>123</v>
      </c>
      <c r="C22" s="9"/>
    </row>
    <row r="23" spans="1:3" ht="33.15" customHeight="1">
      <c r="A23" s="11"/>
      <c r="B23" s="13" t="s">
        <v>122</v>
      </c>
      <c r="C23" s="9"/>
    </row>
    <row r="24" spans="1:3" ht="17.25" customHeight="1">
      <c r="A24" s="11"/>
      <c r="B24" s="12" t="s">
        <v>113</v>
      </c>
      <c r="C24" s="9"/>
    </row>
    <row r="25" spans="1:3">
      <c r="A25" s="6"/>
      <c r="B25" s="13" t="s">
        <v>126</v>
      </c>
      <c r="C25" s="6"/>
    </row>
    <row r="26" spans="1:3">
      <c r="A26" s="6"/>
      <c r="B26" s="13" t="s">
        <v>127</v>
      </c>
      <c r="C26" s="6"/>
    </row>
    <row r="27" spans="1:3">
      <c r="A27" s="6"/>
      <c r="B27" s="13" t="s">
        <v>128</v>
      </c>
      <c r="C27" s="6"/>
    </row>
    <row r="28" spans="1:3">
      <c r="A28" s="6"/>
      <c r="B28" s="13" t="s">
        <v>129</v>
      </c>
      <c r="C28" s="6"/>
    </row>
    <row r="29" spans="1:3">
      <c r="A29" s="6"/>
      <c r="B29" s="12" t="s">
        <v>114</v>
      </c>
      <c r="C29" s="6"/>
    </row>
    <row r="30" spans="1:3">
      <c r="A30" s="6"/>
      <c r="B30" s="13" t="s">
        <v>130</v>
      </c>
      <c r="C30" s="6"/>
    </row>
    <row r="31" spans="1:3" ht="27.6">
      <c r="A31" s="6"/>
      <c r="B31" s="13" t="s">
        <v>131</v>
      </c>
      <c r="C31" s="6"/>
    </row>
    <row r="32" spans="1:3" ht="27.6">
      <c r="A32" s="6"/>
      <c r="B32" s="13" t="s">
        <v>132</v>
      </c>
      <c r="C32" s="6"/>
    </row>
    <row r="33" spans="1:3">
      <c r="A33" s="6"/>
      <c r="B33" s="13" t="s">
        <v>45</v>
      </c>
      <c r="C33" s="6"/>
    </row>
    <row r="34" spans="1:3" ht="28.2">
      <c r="A34" s="6"/>
      <c r="B34" s="14" t="s">
        <v>115</v>
      </c>
      <c r="C34" s="6"/>
    </row>
  </sheetData>
  <mergeCells count="2">
    <mergeCell ref="A1:C1"/>
    <mergeCell ref="A2:C2"/>
  </mergeCells>
  <pageMargins left="0.7" right="0.7" top="0.75" bottom="0.75" header="0.3" footer="0.3"/>
  <pageSetup paperSize="9" scale="92" fitToHeight="0" orientation="portrait" horizontalDpi="300" verticalDpi="300" r:id="rId1"/>
  <headerFooter>
    <oddFooter>&amp;LSDBIP 2016/2017 SUBMITTED BY THE MUNICIPAL MANAGER (ACTING): MR. S. HADEBE - 21 JUNE 2016 
APPPROVED BY THE HONOURABLE MAYOR: COUNCILLOR CJ NDLELA
SIGNATURE: _____________________      DATE: _____________________
&amp;RPage &amp;P of &amp;N</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CB173"/>
  <sheetViews>
    <sheetView view="pageBreakPreview" zoomScale="20" zoomScaleNormal="90" zoomScaleSheetLayoutView="20" workbookViewId="0">
      <selection activeCell="A8" sqref="A8:AG13"/>
    </sheetView>
  </sheetViews>
  <sheetFormatPr defaultColWidth="9.109375" defaultRowHeight="25.8"/>
  <cols>
    <col min="1" max="1" width="11.21875" style="155" customWidth="1"/>
    <col min="2" max="2" width="12.44140625" style="155" customWidth="1"/>
    <col min="3" max="3" width="23.33203125" style="155" customWidth="1"/>
    <col min="4" max="4" width="17" style="155" customWidth="1"/>
    <col min="5" max="5" width="29.88671875" style="155" customWidth="1"/>
    <col min="6" max="6" width="28.44140625" style="155" customWidth="1"/>
    <col min="7" max="7" width="29.44140625" style="155" bestFit="1" customWidth="1"/>
    <col min="8" max="8" width="16.109375" style="155" customWidth="1"/>
    <col min="9" max="9" width="35.77734375" style="97" customWidth="1"/>
    <col min="10" max="11" width="41.21875" style="155" customWidth="1"/>
    <col min="12" max="12" width="50.88671875" style="155" customWidth="1"/>
    <col min="13" max="13" width="42.44140625" style="155" customWidth="1"/>
    <col min="14" max="16" width="42.109375" style="160" customWidth="1"/>
    <col min="17" max="17" width="67.6640625" style="155" hidden="1" customWidth="1"/>
    <col min="18" max="18" width="67.5546875" style="155" hidden="1" customWidth="1"/>
    <col min="19" max="19" width="71.6640625" style="155" hidden="1" customWidth="1"/>
    <col min="20" max="20" width="84.21875" style="155" hidden="1" customWidth="1"/>
    <col min="21" max="21" width="80.88671875" style="155" hidden="1" customWidth="1"/>
    <col min="22" max="22" width="75.77734375" style="155" hidden="1" customWidth="1"/>
    <col min="23" max="23" width="69.109375" style="155" hidden="1" customWidth="1"/>
    <col min="24" max="24" width="76.88671875" style="155" hidden="1" customWidth="1"/>
    <col min="25" max="25" width="94.6640625" style="155" customWidth="1"/>
    <col min="26" max="26" width="249.5546875" style="155" hidden="1" customWidth="1"/>
    <col min="27" max="27" width="247.33203125" style="155" hidden="1" customWidth="1"/>
    <col min="28" max="28" width="75.109375" style="155" customWidth="1"/>
    <col min="29" max="29" width="58.88671875" style="155" customWidth="1"/>
    <col min="30" max="30" width="60" style="155" customWidth="1"/>
    <col min="31" max="31" width="44" style="155" bestFit="1" customWidth="1"/>
    <col min="32" max="32" width="36.77734375" style="155" bestFit="1" customWidth="1"/>
    <col min="33" max="33" width="50.21875" style="155" customWidth="1"/>
    <col min="34" max="16384" width="9.109375" style="155"/>
  </cols>
  <sheetData>
    <row r="1" spans="1:80" ht="33">
      <c r="A1" s="328" t="s">
        <v>1145</v>
      </c>
      <c r="B1" s="328"/>
      <c r="C1" s="328"/>
      <c r="D1" s="328"/>
      <c r="E1" s="328"/>
      <c r="F1" s="328"/>
      <c r="G1" s="328"/>
      <c r="H1" s="328"/>
      <c r="I1" s="328"/>
      <c r="J1" s="328"/>
      <c r="K1" s="328"/>
      <c r="L1" s="328"/>
      <c r="M1" s="165"/>
      <c r="N1" s="165"/>
      <c r="O1" s="165"/>
      <c r="P1" s="165"/>
      <c r="Q1" s="167"/>
      <c r="R1" s="167"/>
      <c r="S1" s="167"/>
      <c r="T1" s="167"/>
      <c r="U1" s="167"/>
      <c r="V1" s="167"/>
      <c r="W1" s="167"/>
      <c r="X1" s="167"/>
      <c r="Y1" s="167"/>
      <c r="Z1" s="167"/>
      <c r="AA1" s="167"/>
      <c r="AB1" s="167"/>
      <c r="AC1" s="167"/>
      <c r="AD1" s="167"/>
    </row>
    <row r="2" spans="1:80" ht="33">
      <c r="A2" s="328" t="s">
        <v>29</v>
      </c>
      <c r="B2" s="328"/>
      <c r="C2" s="328"/>
      <c r="D2" s="328"/>
      <c r="E2" s="328"/>
      <c r="F2" s="328"/>
      <c r="G2" s="328"/>
      <c r="H2" s="328"/>
      <c r="I2" s="328"/>
      <c r="J2" s="165"/>
      <c r="K2" s="165"/>
      <c r="L2" s="165"/>
      <c r="M2" s="165"/>
      <c r="N2" s="165"/>
      <c r="O2" s="165"/>
      <c r="P2" s="165"/>
      <c r="Q2" s="167"/>
      <c r="R2" s="167"/>
      <c r="S2" s="167"/>
      <c r="T2" s="167"/>
      <c r="U2" s="167"/>
      <c r="V2" s="167"/>
      <c r="W2" s="167"/>
      <c r="X2" s="167"/>
      <c r="Y2" s="167"/>
      <c r="Z2" s="167"/>
      <c r="AA2" s="167"/>
      <c r="AB2" s="167"/>
      <c r="AC2" s="167"/>
      <c r="AD2" s="167"/>
    </row>
    <row r="3" spans="1:80" ht="33">
      <c r="A3" s="328" t="s">
        <v>101</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292"/>
    </row>
    <row r="4" spans="1:80" ht="33">
      <c r="A4" s="410"/>
      <c r="B4" s="410"/>
      <c r="C4" s="269"/>
      <c r="D4" s="167"/>
      <c r="E4" s="167"/>
      <c r="F4" s="167"/>
      <c r="G4" s="167"/>
      <c r="H4" s="167"/>
      <c r="I4" s="96"/>
      <c r="J4" s="167"/>
      <c r="K4" s="167"/>
      <c r="L4" s="167"/>
      <c r="M4" s="167"/>
      <c r="N4" s="166"/>
      <c r="O4" s="166"/>
      <c r="P4" s="166"/>
      <c r="Q4" s="167"/>
      <c r="R4" s="167"/>
      <c r="S4" s="167"/>
      <c r="T4" s="167"/>
      <c r="U4" s="167"/>
      <c r="V4" s="167"/>
      <c r="W4" s="167"/>
      <c r="X4" s="167"/>
      <c r="Y4" s="167"/>
      <c r="Z4" s="167"/>
      <c r="AA4" s="167"/>
      <c r="AB4" s="167"/>
      <c r="AC4" s="167"/>
      <c r="AD4" s="167"/>
    </row>
    <row r="5" spans="1:80" ht="74.55" customHeight="1">
      <c r="A5" s="329" t="s">
        <v>0</v>
      </c>
      <c r="B5" s="329" t="s">
        <v>1</v>
      </c>
      <c r="C5" s="329" t="s">
        <v>67</v>
      </c>
      <c r="D5" s="329" t="s">
        <v>2</v>
      </c>
      <c r="E5" s="329" t="s">
        <v>48</v>
      </c>
      <c r="F5" s="329" t="s">
        <v>4</v>
      </c>
      <c r="G5" s="329" t="s">
        <v>5</v>
      </c>
      <c r="H5" s="329" t="s">
        <v>6</v>
      </c>
      <c r="I5" s="329" t="s">
        <v>7</v>
      </c>
      <c r="J5" s="329" t="s">
        <v>8</v>
      </c>
      <c r="K5" s="331" t="s">
        <v>1150</v>
      </c>
      <c r="L5" s="329" t="s">
        <v>9</v>
      </c>
      <c r="M5" s="329" t="s">
        <v>1224</v>
      </c>
      <c r="N5" s="331" t="s">
        <v>2755</v>
      </c>
      <c r="O5" s="331" t="s">
        <v>27</v>
      </c>
      <c r="P5" s="331" t="s">
        <v>2756</v>
      </c>
      <c r="Q5" s="337" t="s">
        <v>10</v>
      </c>
      <c r="R5" s="337"/>
      <c r="S5" s="337"/>
      <c r="T5" s="337"/>
      <c r="U5" s="337"/>
      <c r="V5" s="337"/>
      <c r="W5" s="337"/>
      <c r="X5" s="337"/>
      <c r="Y5" s="337"/>
      <c r="Z5" s="337"/>
      <c r="AA5" s="337"/>
      <c r="AB5" s="337"/>
      <c r="AC5" s="337"/>
      <c r="AD5" s="402" t="s">
        <v>2775</v>
      </c>
      <c r="AE5" s="403"/>
      <c r="AF5" s="403"/>
      <c r="AG5" s="404"/>
    </row>
    <row r="6" spans="1:80" ht="77.55" customHeight="1">
      <c r="A6" s="329"/>
      <c r="B6" s="329"/>
      <c r="C6" s="329"/>
      <c r="D6" s="329"/>
      <c r="E6" s="329"/>
      <c r="F6" s="329"/>
      <c r="G6" s="329"/>
      <c r="H6" s="329"/>
      <c r="I6" s="329"/>
      <c r="J6" s="329"/>
      <c r="K6" s="332"/>
      <c r="L6" s="329"/>
      <c r="M6" s="329"/>
      <c r="N6" s="332"/>
      <c r="O6" s="332"/>
      <c r="P6" s="332"/>
      <c r="Q6" s="337" t="s">
        <v>11</v>
      </c>
      <c r="R6" s="337"/>
      <c r="S6" s="337"/>
      <c r="T6" s="337"/>
      <c r="U6" s="337"/>
      <c r="V6" s="337"/>
      <c r="W6" s="337"/>
      <c r="X6" s="337"/>
      <c r="Y6" s="337"/>
      <c r="Z6" s="337"/>
      <c r="AA6" s="337"/>
      <c r="AB6" s="337"/>
      <c r="AC6" s="337"/>
      <c r="AD6" s="405"/>
      <c r="AE6" s="406"/>
      <c r="AF6" s="406"/>
      <c r="AG6" s="407"/>
    </row>
    <row r="7" spans="1:80" ht="169.05" customHeight="1">
      <c r="A7" s="330"/>
      <c r="B7" s="330"/>
      <c r="C7" s="330"/>
      <c r="D7" s="330"/>
      <c r="E7" s="330"/>
      <c r="F7" s="330"/>
      <c r="G7" s="330"/>
      <c r="H7" s="330"/>
      <c r="I7" s="330"/>
      <c r="J7" s="330"/>
      <c r="K7" s="333"/>
      <c r="L7" s="330"/>
      <c r="M7" s="330"/>
      <c r="N7" s="333"/>
      <c r="O7" s="333"/>
      <c r="P7" s="333"/>
      <c r="Q7" s="46" t="s">
        <v>12</v>
      </c>
      <c r="R7" s="46" t="s">
        <v>13</v>
      </c>
      <c r="S7" s="47" t="s">
        <v>14</v>
      </c>
      <c r="T7" s="46" t="s">
        <v>15</v>
      </c>
      <c r="U7" s="46" t="s">
        <v>16</v>
      </c>
      <c r="V7" s="48" t="s">
        <v>17</v>
      </c>
      <c r="W7" s="46" t="s">
        <v>18</v>
      </c>
      <c r="X7" s="46" t="s">
        <v>19</v>
      </c>
      <c r="Y7" s="48" t="s">
        <v>20</v>
      </c>
      <c r="Z7" s="46" t="s">
        <v>21</v>
      </c>
      <c r="AA7" s="46" t="s">
        <v>22</v>
      </c>
      <c r="AB7" s="48" t="s">
        <v>327</v>
      </c>
      <c r="AC7" s="49" t="s">
        <v>1048</v>
      </c>
      <c r="AD7" s="264" t="s">
        <v>3590</v>
      </c>
      <c r="AE7" s="264" t="s">
        <v>2771</v>
      </c>
      <c r="AF7" s="264" t="s">
        <v>2770</v>
      </c>
      <c r="AG7" s="264" t="s">
        <v>2769</v>
      </c>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c r="BM7" s="158"/>
      <c r="BN7" s="158"/>
      <c r="BO7" s="158"/>
      <c r="BP7" s="158"/>
      <c r="BQ7" s="158"/>
      <c r="BR7" s="158"/>
      <c r="BS7" s="158"/>
      <c r="BT7" s="158"/>
      <c r="BU7" s="158"/>
      <c r="BV7" s="158"/>
      <c r="BW7" s="158"/>
      <c r="BX7" s="158"/>
      <c r="BY7" s="158"/>
      <c r="BZ7" s="158"/>
      <c r="CA7" s="158"/>
      <c r="CB7" s="158"/>
    </row>
    <row r="8" spans="1:80" ht="291.45" customHeight="1">
      <c r="A8" s="444" t="s">
        <v>74</v>
      </c>
      <c r="B8" s="444" t="s">
        <v>74</v>
      </c>
      <c r="C8" s="444" t="str">
        <f>'[17]WASTE MANAGEMENT '!$C$8</f>
        <v>2 - BACK TO BASICS</v>
      </c>
      <c r="D8" s="465" t="s">
        <v>1952</v>
      </c>
      <c r="E8" s="444" t="s">
        <v>62</v>
      </c>
      <c r="F8" s="444" t="str">
        <f>[10]Capex!$M$81</f>
        <v>OUTSOURCED INFRASTRUCTURE CAP PROJECTS</v>
      </c>
      <c r="G8" s="444" t="str">
        <f>[10]Capex!$AB$81</f>
        <v xml:space="preserve">Construction of roads within landfill site. </v>
      </c>
      <c r="H8" s="465" t="s">
        <v>2442</v>
      </c>
      <c r="I8" s="465" t="s">
        <v>1951</v>
      </c>
      <c r="J8" s="465" t="s">
        <v>3554</v>
      </c>
      <c r="K8" s="465" t="s">
        <v>3553</v>
      </c>
      <c r="L8" s="465" t="s">
        <v>3192</v>
      </c>
      <c r="M8" s="465" t="s">
        <v>2443</v>
      </c>
      <c r="N8" s="484">
        <v>2300000</v>
      </c>
      <c r="O8" s="446" t="s">
        <v>25</v>
      </c>
      <c r="P8" s="446">
        <v>46000000</v>
      </c>
      <c r="Q8" s="466" t="s">
        <v>289</v>
      </c>
      <c r="R8" s="466" t="s">
        <v>289</v>
      </c>
      <c r="S8" s="485" t="s">
        <v>289</v>
      </c>
      <c r="T8" s="485" t="s">
        <v>289</v>
      </c>
      <c r="U8" s="485" t="s">
        <v>289</v>
      </c>
      <c r="V8" s="485" t="s">
        <v>289</v>
      </c>
      <c r="W8" s="442" t="s">
        <v>289</v>
      </c>
      <c r="X8" s="442" t="s">
        <v>289</v>
      </c>
      <c r="Y8" s="442" t="s">
        <v>3191</v>
      </c>
      <c r="Z8" s="442" t="s">
        <v>289</v>
      </c>
      <c r="AA8" s="442" t="s">
        <v>289</v>
      </c>
      <c r="AB8" s="435" t="s">
        <v>3192</v>
      </c>
      <c r="AC8" s="442" t="s">
        <v>2444</v>
      </c>
      <c r="AD8" s="466" t="s">
        <v>3600</v>
      </c>
      <c r="AE8" s="466" t="s">
        <v>289</v>
      </c>
      <c r="AF8" s="466" t="s">
        <v>3212</v>
      </c>
      <c r="AG8" s="466" t="s">
        <v>3675</v>
      </c>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row>
    <row r="9" spans="1:80" s="158" customFormat="1" ht="33.15" customHeight="1">
      <c r="A9" s="444"/>
      <c r="B9" s="444"/>
      <c r="C9" s="444"/>
      <c r="D9" s="465"/>
      <c r="E9" s="444"/>
      <c r="F9" s="444"/>
      <c r="G9" s="444"/>
      <c r="H9" s="465"/>
      <c r="I9" s="465"/>
      <c r="J9" s="465"/>
      <c r="K9" s="465"/>
      <c r="L9" s="465"/>
      <c r="M9" s="465"/>
      <c r="N9" s="466" t="s">
        <v>289</v>
      </c>
      <c r="O9" s="466" t="s">
        <v>289</v>
      </c>
      <c r="P9" s="466" t="s">
        <v>289</v>
      </c>
      <c r="Q9" s="466" t="s">
        <v>289</v>
      </c>
      <c r="R9" s="466" t="s">
        <v>289</v>
      </c>
      <c r="S9" s="466" t="s">
        <v>289</v>
      </c>
      <c r="T9" s="466" t="s">
        <v>289</v>
      </c>
      <c r="U9" s="466" t="s">
        <v>289</v>
      </c>
      <c r="V9" s="466" t="s">
        <v>289</v>
      </c>
      <c r="W9" s="466" t="s">
        <v>289</v>
      </c>
      <c r="X9" s="466" t="s">
        <v>289</v>
      </c>
      <c r="Y9" s="466" t="s">
        <v>289</v>
      </c>
      <c r="Z9" s="466" t="s">
        <v>289</v>
      </c>
      <c r="AA9" s="466" t="s">
        <v>289</v>
      </c>
      <c r="AB9" s="466" t="s">
        <v>289</v>
      </c>
      <c r="AC9" s="466" t="s">
        <v>289</v>
      </c>
      <c r="AD9" s="466" t="s">
        <v>289</v>
      </c>
      <c r="AE9" s="466" t="s">
        <v>289</v>
      </c>
      <c r="AF9" s="466" t="s">
        <v>289</v>
      </c>
      <c r="AG9" s="466" t="s">
        <v>289</v>
      </c>
    </row>
    <row r="10" spans="1:80" ht="278.55" customHeight="1">
      <c r="A10" s="444" t="s">
        <v>74</v>
      </c>
      <c r="B10" s="444" t="s">
        <v>74</v>
      </c>
      <c r="C10" s="444" t="str">
        <f>$C$8</f>
        <v>2 - BACK TO BASICS</v>
      </c>
      <c r="D10" s="465" t="s">
        <v>1953</v>
      </c>
      <c r="E10" s="465" t="s">
        <v>62</v>
      </c>
      <c r="F10" s="465" t="str">
        <f>[10]Capex!$M$82</f>
        <v>PPE-MACHINERY &amp; EQUIP.-ALL OR EXCL NERSA-ACQUISITI</v>
      </c>
      <c r="G10" s="465" t="str">
        <f>[10]Capex!$AB$82</f>
        <v>Replacement of airconditioners required for waste management offices</v>
      </c>
      <c r="H10" s="465" t="s">
        <v>289</v>
      </c>
      <c r="I10" s="465" t="s">
        <v>1951</v>
      </c>
      <c r="J10" s="465" t="s">
        <v>3556</v>
      </c>
      <c r="K10" s="465" t="s">
        <v>3555</v>
      </c>
      <c r="L10" s="465" t="s">
        <v>3690</v>
      </c>
      <c r="M10" s="465" t="s">
        <v>1955</v>
      </c>
      <c r="N10" s="484">
        <v>40000</v>
      </c>
      <c r="O10" s="446" t="s">
        <v>24</v>
      </c>
      <c r="P10" s="486">
        <v>6000000</v>
      </c>
      <c r="Q10" s="466" t="s">
        <v>289</v>
      </c>
      <c r="R10" s="466" t="s">
        <v>289</v>
      </c>
      <c r="S10" s="473" t="s">
        <v>2445</v>
      </c>
      <c r="T10" s="466" t="s">
        <v>289</v>
      </c>
      <c r="U10" s="466" t="s">
        <v>289</v>
      </c>
      <c r="V10" s="466" t="s">
        <v>289</v>
      </c>
      <c r="W10" s="466" t="s">
        <v>289</v>
      </c>
      <c r="X10" s="466" t="s">
        <v>289</v>
      </c>
      <c r="Y10" s="466" t="s">
        <v>289</v>
      </c>
      <c r="Z10" s="466" t="str">
        <f>$AA$8</f>
        <v>N/A</v>
      </c>
      <c r="AA10" s="466" t="str">
        <f>$AA$8</f>
        <v>N/A</v>
      </c>
      <c r="AB10" s="466" t="s">
        <v>2447</v>
      </c>
      <c r="AC10" s="466" t="s">
        <v>2446</v>
      </c>
      <c r="AD10" s="466" t="s">
        <v>289</v>
      </c>
      <c r="AE10" s="466" t="s">
        <v>289</v>
      </c>
      <c r="AF10" s="466" t="s">
        <v>289</v>
      </c>
      <c r="AG10" s="466" t="s">
        <v>289</v>
      </c>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row>
    <row r="11" spans="1:80" ht="33.15" customHeight="1">
      <c r="A11" s="444"/>
      <c r="B11" s="444"/>
      <c r="C11" s="444"/>
      <c r="D11" s="465"/>
      <c r="E11" s="465"/>
      <c r="F11" s="465"/>
      <c r="G11" s="465"/>
      <c r="H11" s="465"/>
      <c r="I11" s="465"/>
      <c r="J11" s="465"/>
      <c r="K11" s="465"/>
      <c r="L11" s="465"/>
      <c r="M11" s="465"/>
      <c r="N11" s="466" t="s">
        <v>289</v>
      </c>
      <c r="O11" s="466" t="s">
        <v>289</v>
      </c>
      <c r="P11" s="466" t="s">
        <v>289</v>
      </c>
      <c r="Q11" s="466" t="s">
        <v>289</v>
      </c>
      <c r="R11" s="466" t="s">
        <v>289</v>
      </c>
      <c r="S11" s="466" t="s">
        <v>289</v>
      </c>
      <c r="T11" s="466" t="s">
        <v>289</v>
      </c>
      <c r="U11" s="466" t="s">
        <v>289</v>
      </c>
      <c r="V11" s="466" t="s">
        <v>289</v>
      </c>
      <c r="W11" s="466" t="s">
        <v>289</v>
      </c>
      <c r="X11" s="466" t="s">
        <v>289</v>
      </c>
      <c r="Y11" s="466" t="s">
        <v>289</v>
      </c>
      <c r="Z11" s="466" t="s">
        <v>289</v>
      </c>
      <c r="AA11" s="466" t="s">
        <v>289</v>
      </c>
      <c r="AB11" s="466" t="s">
        <v>289</v>
      </c>
      <c r="AC11" s="466" t="s">
        <v>289</v>
      </c>
      <c r="AD11" s="466" t="s">
        <v>289</v>
      </c>
      <c r="AE11" s="466" t="s">
        <v>289</v>
      </c>
      <c r="AF11" s="466" t="s">
        <v>289</v>
      </c>
      <c r="AG11" s="466" t="s">
        <v>289</v>
      </c>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row>
    <row r="12" spans="1:80" ht="390" customHeight="1">
      <c r="A12" s="465" t="s">
        <v>73</v>
      </c>
      <c r="B12" s="465" t="s">
        <v>74</v>
      </c>
      <c r="C12" s="465" t="s">
        <v>69</v>
      </c>
      <c r="D12" s="465" t="s">
        <v>3651</v>
      </c>
      <c r="E12" s="465" t="s">
        <v>62</v>
      </c>
      <c r="F12" s="443" t="s">
        <v>1885</v>
      </c>
      <c r="G12" s="443"/>
      <c r="H12" s="443" t="s">
        <v>1887</v>
      </c>
      <c r="I12" s="443" t="s">
        <v>1888</v>
      </c>
      <c r="J12" s="443" t="s">
        <v>3557</v>
      </c>
      <c r="K12" s="443" t="s">
        <v>3557</v>
      </c>
      <c r="L12" s="443" t="s">
        <v>3679</v>
      </c>
      <c r="M12" s="443" t="s">
        <v>2636</v>
      </c>
      <c r="N12" s="460" t="s">
        <v>289</v>
      </c>
      <c r="O12" s="460" t="s">
        <v>289</v>
      </c>
      <c r="P12" s="460" t="s">
        <v>289</v>
      </c>
      <c r="Q12" s="448" t="s">
        <v>3193</v>
      </c>
      <c r="R12" s="448" t="s">
        <v>3193</v>
      </c>
      <c r="S12" s="448" t="s">
        <v>3193</v>
      </c>
      <c r="T12" s="448" t="s">
        <v>3193</v>
      </c>
      <c r="U12" s="448" t="s">
        <v>3193</v>
      </c>
      <c r="V12" s="448" t="s">
        <v>3193</v>
      </c>
      <c r="W12" s="448" t="s">
        <v>3402</v>
      </c>
      <c r="X12" s="448" t="s">
        <v>3403</v>
      </c>
      <c r="Y12" s="448" t="s">
        <v>3680</v>
      </c>
      <c r="Z12" s="448" t="s">
        <v>3682</v>
      </c>
      <c r="AA12" s="448" t="s">
        <v>3683</v>
      </c>
      <c r="AB12" s="448" t="s">
        <v>3681</v>
      </c>
      <c r="AC12" s="458" t="s">
        <v>3194</v>
      </c>
      <c r="AD12" s="466" t="s">
        <v>1964</v>
      </c>
      <c r="AE12" s="466" t="s">
        <v>289</v>
      </c>
      <c r="AF12" s="466" t="s">
        <v>3217</v>
      </c>
      <c r="AG12" s="466" t="s">
        <v>3676</v>
      </c>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c r="BZ12" s="158"/>
      <c r="CA12" s="158"/>
      <c r="CB12" s="158"/>
    </row>
    <row r="13" spans="1:80" ht="44.4" customHeight="1">
      <c r="A13" s="465"/>
      <c r="B13" s="465"/>
      <c r="C13" s="465"/>
      <c r="D13" s="465"/>
      <c r="E13" s="465"/>
      <c r="F13" s="443"/>
      <c r="G13" s="443"/>
      <c r="H13" s="443"/>
      <c r="I13" s="443"/>
      <c r="J13" s="443"/>
      <c r="K13" s="443"/>
      <c r="L13" s="443"/>
      <c r="M13" s="443"/>
      <c r="N13" s="460" t="s">
        <v>289</v>
      </c>
      <c r="O13" s="460" t="s">
        <v>289</v>
      </c>
      <c r="P13" s="460" t="s">
        <v>289</v>
      </c>
      <c r="Q13" s="460" t="s">
        <v>289</v>
      </c>
      <c r="R13" s="460" t="s">
        <v>289</v>
      </c>
      <c r="S13" s="460" t="s">
        <v>289</v>
      </c>
      <c r="T13" s="460" t="s">
        <v>289</v>
      </c>
      <c r="U13" s="460" t="s">
        <v>289</v>
      </c>
      <c r="V13" s="460" t="s">
        <v>289</v>
      </c>
      <c r="W13" s="460" t="s">
        <v>289</v>
      </c>
      <c r="X13" s="460" t="s">
        <v>289</v>
      </c>
      <c r="Y13" s="460" t="s">
        <v>289</v>
      </c>
      <c r="Z13" s="460" t="s">
        <v>289</v>
      </c>
      <c r="AA13" s="460" t="s">
        <v>289</v>
      </c>
      <c r="AB13" s="460" t="s">
        <v>289</v>
      </c>
      <c r="AC13" s="486" t="s">
        <v>289</v>
      </c>
      <c r="AD13" s="486" t="s">
        <v>289</v>
      </c>
      <c r="AE13" s="466" t="s">
        <v>289</v>
      </c>
      <c r="AF13" s="466" t="s">
        <v>289</v>
      </c>
      <c r="AG13" s="466" t="s">
        <v>289</v>
      </c>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row>
    <row r="14" spans="1:80">
      <c r="A14" s="158"/>
      <c r="B14" s="158"/>
      <c r="C14" s="158"/>
      <c r="D14" s="158"/>
      <c r="E14" s="158"/>
      <c r="F14" s="158"/>
      <c r="G14" s="158"/>
      <c r="H14" s="158"/>
      <c r="J14" s="158"/>
      <c r="K14" s="409"/>
      <c r="L14" s="158"/>
      <c r="M14" s="158"/>
      <c r="N14" s="162"/>
      <c r="O14" s="162"/>
      <c r="P14" s="162"/>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row>
    <row r="15" spans="1:80">
      <c r="A15" s="158"/>
      <c r="B15" s="158"/>
      <c r="C15" s="158"/>
      <c r="D15" s="158"/>
      <c r="E15" s="158"/>
      <c r="F15" s="158"/>
      <c r="G15" s="158"/>
      <c r="H15" s="158"/>
      <c r="J15" s="158"/>
      <c r="K15" s="409"/>
      <c r="L15" s="158"/>
      <c r="M15" s="158"/>
      <c r="N15" s="162"/>
      <c r="O15" s="162"/>
      <c r="P15" s="162"/>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58"/>
      <c r="BT15" s="158"/>
      <c r="BU15" s="158"/>
      <c r="BV15" s="158"/>
      <c r="BW15" s="158"/>
      <c r="BX15" s="158"/>
      <c r="BY15" s="158"/>
      <c r="BZ15" s="158"/>
      <c r="CA15" s="158"/>
      <c r="CB15" s="158"/>
    </row>
    <row r="16" spans="1:80">
      <c r="A16" s="158"/>
      <c r="B16" s="158"/>
      <c r="C16" s="158"/>
      <c r="D16" s="158"/>
      <c r="E16" s="158"/>
      <c r="F16" s="158"/>
      <c r="G16" s="158"/>
      <c r="H16" s="158"/>
      <c r="J16" s="158"/>
      <c r="K16" s="409"/>
      <c r="L16" s="158"/>
      <c r="M16" s="158"/>
      <c r="N16" s="162"/>
      <c r="O16" s="162"/>
      <c r="P16" s="162"/>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c r="BZ16" s="158"/>
      <c r="CA16" s="158"/>
      <c r="CB16" s="158"/>
    </row>
    <row r="17" spans="1:80">
      <c r="A17" s="158"/>
      <c r="B17" s="158"/>
      <c r="C17" s="158"/>
      <c r="D17" s="158"/>
      <c r="E17" s="158"/>
      <c r="F17" s="158"/>
      <c r="G17" s="158"/>
      <c r="H17" s="158"/>
      <c r="J17" s="158"/>
      <c r="K17" s="409"/>
      <c r="L17" s="158"/>
      <c r="M17" s="158"/>
      <c r="N17" s="162"/>
      <c r="O17" s="162"/>
      <c r="P17" s="162"/>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8"/>
      <c r="BY17" s="158"/>
      <c r="BZ17" s="158"/>
      <c r="CA17" s="158"/>
      <c r="CB17" s="158"/>
    </row>
    <row r="18" spans="1:80">
      <c r="A18" s="158"/>
      <c r="B18" s="158"/>
      <c r="C18" s="158"/>
      <c r="D18" s="158"/>
      <c r="E18" s="158"/>
      <c r="F18" s="158"/>
      <c r="G18" s="158"/>
      <c r="H18" s="158"/>
      <c r="J18" s="158"/>
      <c r="K18" s="409"/>
      <c r="L18" s="158"/>
      <c r="M18" s="158"/>
      <c r="N18" s="162"/>
      <c r="O18" s="162"/>
      <c r="P18" s="162"/>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8"/>
      <c r="BZ18" s="158"/>
      <c r="CA18" s="158"/>
      <c r="CB18" s="158"/>
    </row>
    <row r="19" spans="1:80">
      <c r="A19" s="158"/>
      <c r="B19" s="158"/>
      <c r="C19" s="158"/>
      <c r="D19" s="158"/>
      <c r="E19" s="158"/>
      <c r="F19" s="158"/>
      <c r="G19" s="158"/>
      <c r="H19" s="158"/>
      <c r="J19" s="158"/>
      <c r="K19" s="409"/>
      <c r="L19" s="158"/>
      <c r="M19" s="158"/>
      <c r="N19" s="162"/>
      <c r="O19" s="162"/>
      <c r="P19" s="162"/>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c r="BX19" s="158"/>
      <c r="BY19" s="158"/>
      <c r="BZ19" s="158"/>
      <c r="CA19" s="158"/>
      <c r="CB19" s="158"/>
    </row>
    <row r="20" spans="1:80">
      <c r="A20" s="158"/>
      <c r="B20" s="158"/>
      <c r="C20" s="158"/>
      <c r="D20" s="158"/>
      <c r="E20" s="158"/>
      <c r="F20" s="158"/>
      <c r="G20" s="158"/>
      <c r="H20" s="158"/>
      <c r="J20" s="158"/>
      <c r="K20" s="409"/>
      <c r="L20" s="158"/>
      <c r="M20" s="158"/>
      <c r="N20" s="162"/>
      <c r="O20" s="162"/>
      <c r="P20" s="162"/>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158"/>
      <c r="CB20" s="158"/>
    </row>
    <row r="21" spans="1:80">
      <c r="A21" s="158"/>
      <c r="B21" s="158"/>
      <c r="C21" s="158"/>
      <c r="D21" s="158"/>
      <c r="E21" s="158"/>
      <c r="F21" s="158"/>
      <c r="G21" s="158"/>
      <c r="H21" s="158"/>
      <c r="J21" s="158"/>
      <c r="K21" s="409"/>
      <c r="L21" s="158"/>
      <c r="M21" s="158"/>
      <c r="N21" s="162"/>
      <c r="O21" s="162"/>
      <c r="P21" s="162"/>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c r="BI21" s="158"/>
      <c r="BJ21" s="158"/>
      <c r="BK21" s="158"/>
      <c r="BL21" s="158"/>
      <c r="BM21" s="158"/>
      <c r="BN21" s="158"/>
      <c r="BO21" s="158"/>
      <c r="BP21" s="158"/>
      <c r="BQ21" s="158"/>
      <c r="BR21" s="158"/>
      <c r="BS21" s="158"/>
      <c r="BT21" s="158"/>
      <c r="BU21" s="158"/>
      <c r="BV21" s="158"/>
      <c r="BW21" s="158"/>
      <c r="BX21" s="158"/>
      <c r="BY21" s="158"/>
      <c r="BZ21" s="158"/>
      <c r="CA21" s="158"/>
      <c r="CB21" s="158"/>
    </row>
    <row r="22" spans="1:80">
      <c r="A22" s="158"/>
      <c r="B22" s="158"/>
      <c r="C22" s="158"/>
      <c r="D22" s="158"/>
      <c r="E22" s="158"/>
      <c r="F22" s="158"/>
      <c r="G22" s="158"/>
      <c r="H22" s="158"/>
      <c r="J22" s="158"/>
      <c r="K22" s="409"/>
      <c r="L22" s="158"/>
      <c r="M22" s="158"/>
      <c r="N22" s="162"/>
      <c r="O22" s="162"/>
      <c r="P22" s="162"/>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row>
    <row r="23" spans="1:80">
      <c r="A23" s="158"/>
      <c r="B23" s="158"/>
      <c r="C23" s="158"/>
      <c r="D23" s="158"/>
      <c r="E23" s="158"/>
      <c r="F23" s="158"/>
      <c r="G23" s="158"/>
      <c r="H23" s="158"/>
      <c r="J23" s="158"/>
      <c r="K23" s="409"/>
      <c r="L23" s="158"/>
      <c r="M23" s="158"/>
      <c r="N23" s="162"/>
      <c r="O23" s="162"/>
      <c r="P23" s="162"/>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c r="CA23" s="158"/>
      <c r="CB23" s="158"/>
    </row>
    <row r="24" spans="1:80">
      <c r="A24" s="158"/>
      <c r="B24" s="158"/>
      <c r="C24" s="158"/>
      <c r="D24" s="158"/>
      <c r="E24" s="158"/>
      <c r="F24" s="158"/>
      <c r="G24" s="158"/>
      <c r="H24" s="158"/>
      <c r="J24" s="158"/>
      <c r="K24" s="409"/>
      <c r="L24" s="158"/>
      <c r="M24" s="158"/>
      <c r="N24" s="162"/>
      <c r="O24" s="162"/>
      <c r="P24" s="162"/>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row>
    <row r="25" spans="1:80">
      <c r="A25" s="158"/>
      <c r="B25" s="158"/>
      <c r="C25" s="158"/>
      <c r="D25" s="158"/>
      <c r="E25" s="158"/>
      <c r="F25" s="158"/>
      <c r="G25" s="158"/>
      <c r="H25" s="158"/>
      <c r="J25" s="158"/>
      <c r="K25" s="409"/>
      <c r="L25" s="158"/>
      <c r="M25" s="158"/>
      <c r="N25" s="162"/>
      <c r="O25" s="162"/>
      <c r="P25" s="162"/>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158"/>
      <c r="BN25" s="158"/>
      <c r="BO25" s="158"/>
      <c r="BP25" s="158"/>
      <c r="BQ25" s="158"/>
      <c r="BR25" s="158"/>
      <c r="BS25" s="158"/>
      <c r="BT25" s="158"/>
      <c r="BU25" s="158"/>
      <c r="BV25" s="158"/>
      <c r="BW25" s="158"/>
      <c r="BX25" s="158"/>
      <c r="BY25" s="158"/>
      <c r="BZ25" s="158"/>
      <c r="CA25" s="158"/>
      <c r="CB25" s="158"/>
    </row>
    <row r="26" spans="1:80">
      <c r="A26" s="158"/>
      <c r="B26" s="158"/>
      <c r="C26" s="158"/>
      <c r="D26" s="158"/>
      <c r="E26" s="158"/>
      <c r="F26" s="158"/>
      <c r="G26" s="158"/>
      <c r="H26" s="158"/>
      <c r="J26" s="158"/>
      <c r="K26" s="38"/>
      <c r="L26" s="158"/>
      <c r="M26" s="158"/>
      <c r="N26" s="162"/>
      <c r="O26" s="162"/>
      <c r="P26" s="162"/>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c r="BZ26" s="158"/>
      <c r="CA26" s="158"/>
      <c r="CB26" s="158"/>
    </row>
    <row r="27" spans="1:80">
      <c r="A27" s="158"/>
      <c r="B27" s="158"/>
      <c r="C27" s="158"/>
      <c r="D27" s="158"/>
      <c r="E27" s="158"/>
      <c r="F27" s="158"/>
      <c r="G27" s="158"/>
      <c r="H27" s="158"/>
      <c r="J27" s="158"/>
      <c r="K27" s="38"/>
      <c r="L27" s="158"/>
      <c r="M27" s="158"/>
      <c r="N27" s="162"/>
      <c r="O27" s="162"/>
      <c r="P27" s="162"/>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58"/>
      <c r="BK27" s="158"/>
      <c r="BL27" s="158"/>
      <c r="BM27" s="158"/>
      <c r="BN27" s="158"/>
      <c r="BO27" s="158"/>
      <c r="BP27" s="158"/>
      <c r="BQ27" s="158"/>
      <c r="BR27" s="158"/>
      <c r="BS27" s="158"/>
      <c r="BT27" s="158"/>
      <c r="BU27" s="158"/>
      <c r="BV27" s="158"/>
      <c r="BW27" s="158"/>
      <c r="BX27" s="158"/>
      <c r="BY27" s="158"/>
      <c r="BZ27" s="158"/>
      <c r="CA27" s="158"/>
      <c r="CB27" s="158"/>
    </row>
    <row r="28" spans="1:80">
      <c r="A28" s="158"/>
      <c r="B28" s="158"/>
      <c r="C28" s="158"/>
      <c r="D28" s="158"/>
      <c r="E28" s="158"/>
      <c r="F28" s="158"/>
      <c r="G28" s="158"/>
      <c r="H28" s="158"/>
      <c r="J28" s="158"/>
      <c r="K28" s="158"/>
      <c r="L28" s="158"/>
      <c r="M28" s="158"/>
      <c r="N28" s="162"/>
      <c r="O28" s="162"/>
      <c r="P28" s="162"/>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58"/>
      <c r="BI28" s="158"/>
      <c r="BJ28" s="158"/>
      <c r="BK28" s="158"/>
      <c r="BL28" s="158"/>
      <c r="BM28" s="158"/>
      <c r="BN28" s="158"/>
      <c r="BO28" s="158"/>
      <c r="BP28" s="158"/>
      <c r="BQ28" s="158"/>
      <c r="BR28" s="158"/>
      <c r="BS28" s="158"/>
      <c r="BT28" s="158"/>
      <c r="BU28" s="158"/>
      <c r="BV28" s="158"/>
      <c r="BW28" s="158"/>
      <c r="BX28" s="158"/>
      <c r="BY28" s="158"/>
      <c r="BZ28" s="158"/>
      <c r="CA28" s="158"/>
      <c r="CB28" s="158"/>
    </row>
    <row r="29" spans="1:80">
      <c r="A29" s="158"/>
      <c r="B29" s="158"/>
      <c r="C29" s="158"/>
      <c r="D29" s="158"/>
      <c r="E29" s="158"/>
      <c r="F29" s="158"/>
      <c r="G29" s="158"/>
      <c r="H29" s="158"/>
      <c r="J29" s="158"/>
      <c r="K29" s="158"/>
      <c r="L29" s="158"/>
      <c r="M29" s="158"/>
      <c r="N29" s="162"/>
      <c r="O29" s="162"/>
      <c r="P29" s="162"/>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c r="BM29" s="158"/>
      <c r="BN29" s="158"/>
      <c r="BO29" s="158"/>
      <c r="BP29" s="158"/>
      <c r="BQ29" s="158"/>
      <c r="BR29" s="158"/>
      <c r="BS29" s="158"/>
      <c r="BT29" s="158"/>
      <c r="BU29" s="158"/>
      <c r="BV29" s="158"/>
      <c r="BW29" s="158"/>
      <c r="BX29" s="158"/>
      <c r="BY29" s="158"/>
      <c r="BZ29" s="158"/>
      <c r="CA29" s="158"/>
      <c r="CB29" s="158"/>
    </row>
    <row r="30" spans="1:80">
      <c r="A30" s="158"/>
      <c r="B30" s="158"/>
      <c r="C30" s="158"/>
      <c r="D30" s="158"/>
      <c r="E30" s="158"/>
      <c r="F30" s="158"/>
      <c r="G30" s="158"/>
      <c r="H30" s="158"/>
      <c r="J30" s="158"/>
      <c r="K30" s="158"/>
      <c r="L30" s="158"/>
      <c r="M30" s="158"/>
      <c r="N30" s="162"/>
      <c r="O30" s="162"/>
      <c r="P30" s="162"/>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8"/>
      <c r="BS30" s="158"/>
      <c r="BT30" s="158"/>
      <c r="BU30" s="158"/>
      <c r="BV30" s="158"/>
      <c r="BW30" s="158"/>
      <c r="BX30" s="158"/>
      <c r="BY30" s="158"/>
      <c r="BZ30" s="158"/>
      <c r="CA30" s="158"/>
      <c r="CB30" s="158"/>
    </row>
    <row r="31" spans="1:80">
      <c r="A31" s="158"/>
      <c r="B31" s="158"/>
      <c r="C31" s="158"/>
      <c r="D31" s="158"/>
      <c r="E31" s="158"/>
      <c r="F31" s="158"/>
      <c r="G31" s="158"/>
      <c r="H31" s="158"/>
      <c r="J31" s="158"/>
      <c r="K31" s="158"/>
      <c r="L31" s="158"/>
      <c r="M31" s="158"/>
      <c r="N31" s="162"/>
      <c r="O31" s="162"/>
      <c r="P31" s="162"/>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58"/>
      <c r="BY31" s="158"/>
      <c r="BZ31" s="158"/>
      <c r="CA31" s="158"/>
      <c r="CB31" s="158"/>
    </row>
    <row r="32" spans="1:80">
      <c r="A32" s="158"/>
      <c r="B32" s="158"/>
      <c r="C32" s="158"/>
      <c r="D32" s="158"/>
      <c r="E32" s="158"/>
      <c r="F32" s="158"/>
      <c r="G32" s="158"/>
      <c r="H32" s="158"/>
      <c r="J32" s="158"/>
      <c r="K32" s="158"/>
      <c r="L32" s="158"/>
      <c r="M32" s="158"/>
      <c r="N32" s="162"/>
      <c r="O32" s="162"/>
      <c r="P32" s="162"/>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BZ32" s="158"/>
      <c r="CA32" s="158"/>
      <c r="CB32" s="158"/>
    </row>
    <row r="33" spans="1:80">
      <c r="A33" s="158"/>
      <c r="B33" s="158"/>
      <c r="C33" s="158"/>
      <c r="D33" s="158"/>
      <c r="E33" s="158"/>
      <c r="F33" s="158"/>
      <c r="G33" s="158"/>
      <c r="H33" s="158"/>
      <c r="J33" s="158"/>
      <c r="K33" s="158"/>
      <c r="L33" s="158"/>
      <c r="M33" s="158"/>
      <c r="N33" s="162"/>
      <c r="O33" s="162"/>
      <c r="P33" s="162"/>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158"/>
      <c r="BX33" s="158"/>
      <c r="BY33" s="158"/>
      <c r="BZ33" s="158"/>
      <c r="CA33" s="158"/>
      <c r="CB33" s="158"/>
    </row>
    <row r="34" spans="1:80">
      <c r="A34" s="158"/>
      <c r="B34" s="158"/>
      <c r="C34" s="158"/>
      <c r="D34" s="158"/>
      <c r="E34" s="158"/>
      <c r="F34" s="158"/>
      <c r="G34" s="158"/>
      <c r="H34" s="158"/>
      <c r="J34" s="158"/>
      <c r="K34" s="158"/>
      <c r="L34" s="158"/>
      <c r="M34" s="158"/>
      <c r="N34" s="162"/>
      <c r="O34" s="162"/>
      <c r="P34" s="162"/>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c r="BX34" s="158"/>
      <c r="BY34" s="158"/>
      <c r="BZ34" s="158"/>
      <c r="CA34" s="158"/>
      <c r="CB34" s="158"/>
    </row>
    <row r="35" spans="1:80">
      <c r="A35" s="158"/>
      <c r="B35" s="158"/>
      <c r="C35" s="158"/>
      <c r="D35" s="158"/>
      <c r="E35" s="158"/>
      <c r="F35" s="158"/>
      <c r="G35" s="158"/>
      <c r="H35" s="158"/>
      <c r="J35" s="158"/>
      <c r="K35" s="158"/>
      <c r="L35" s="158"/>
      <c r="M35" s="158"/>
      <c r="N35" s="162"/>
      <c r="O35" s="162"/>
      <c r="P35" s="162"/>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c r="BX35" s="158"/>
      <c r="BY35" s="158"/>
      <c r="BZ35" s="158"/>
      <c r="CA35" s="158"/>
      <c r="CB35" s="158"/>
    </row>
    <row r="36" spans="1:80">
      <c r="A36" s="158"/>
      <c r="B36" s="158"/>
      <c r="C36" s="158"/>
      <c r="D36" s="158"/>
      <c r="E36" s="158"/>
      <c r="F36" s="158"/>
      <c r="G36" s="158"/>
      <c r="H36" s="158"/>
      <c r="J36" s="158"/>
      <c r="K36" s="158"/>
      <c r="L36" s="158"/>
      <c r="M36" s="158"/>
      <c r="N36" s="162"/>
      <c r="O36" s="162"/>
      <c r="P36" s="162"/>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c r="BX36" s="158"/>
      <c r="BY36" s="158"/>
      <c r="BZ36" s="158"/>
      <c r="CA36" s="158"/>
      <c r="CB36" s="158"/>
    </row>
    <row r="37" spans="1:80">
      <c r="A37" s="158"/>
      <c r="B37" s="158"/>
      <c r="C37" s="158"/>
      <c r="D37" s="158"/>
      <c r="E37" s="158"/>
      <c r="F37" s="158"/>
      <c r="G37" s="158"/>
      <c r="H37" s="158"/>
      <c r="J37" s="158"/>
      <c r="K37" s="158"/>
      <c r="L37" s="158"/>
      <c r="M37" s="158"/>
      <c r="N37" s="162"/>
      <c r="O37" s="162"/>
      <c r="P37" s="162"/>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c r="BX37" s="158"/>
      <c r="BY37" s="158"/>
      <c r="BZ37" s="158"/>
      <c r="CA37" s="158"/>
      <c r="CB37" s="158"/>
    </row>
    <row r="38" spans="1:80">
      <c r="A38" s="158"/>
      <c r="B38" s="158"/>
      <c r="C38" s="158"/>
      <c r="D38" s="158"/>
      <c r="E38" s="158"/>
      <c r="F38" s="158"/>
      <c r="G38" s="158"/>
      <c r="H38" s="158"/>
      <c r="J38" s="158"/>
      <c r="K38" s="158"/>
      <c r="L38" s="158"/>
      <c r="M38" s="158"/>
      <c r="N38" s="162"/>
      <c r="O38" s="162"/>
      <c r="P38" s="162"/>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8"/>
      <c r="BR38" s="158"/>
      <c r="BS38" s="158"/>
      <c r="BT38" s="158"/>
      <c r="BU38" s="158"/>
      <c r="BV38" s="158"/>
      <c r="BW38" s="158"/>
      <c r="BX38" s="158"/>
      <c r="BY38" s="158"/>
      <c r="BZ38" s="158"/>
      <c r="CA38" s="158"/>
      <c r="CB38" s="158"/>
    </row>
    <row r="39" spans="1:80">
      <c r="A39" s="158"/>
      <c r="B39" s="158"/>
      <c r="C39" s="158"/>
      <c r="D39" s="158"/>
      <c r="E39" s="158"/>
      <c r="F39" s="158"/>
      <c r="G39" s="158"/>
      <c r="H39" s="158"/>
      <c r="J39" s="158"/>
      <c r="K39" s="158"/>
      <c r="L39" s="158"/>
      <c r="M39" s="158"/>
      <c r="N39" s="162"/>
      <c r="O39" s="162"/>
      <c r="P39" s="162"/>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8"/>
      <c r="BR39" s="158"/>
      <c r="BS39" s="158"/>
      <c r="BT39" s="158"/>
      <c r="BU39" s="158"/>
      <c r="BV39" s="158"/>
      <c r="BW39" s="158"/>
      <c r="BX39" s="158"/>
      <c r="BY39" s="158"/>
      <c r="BZ39" s="158"/>
      <c r="CA39" s="158"/>
      <c r="CB39" s="158"/>
    </row>
    <row r="40" spans="1:80">
      <c r="A40" s="158"/>
      <c r="B40" s="158"/>
      <c r="C40" s="158"/>
      <c r="D40" s="158"/>
      <c r="E40" s="158"/>
      <c r="F40" s="158"/>
      <c r="G40" s="158"/>
      <c r="H40" s="158"/>
      <c r="J40" s="158"/>
      <c r="K40" s="158"/>
      <c r="L40" s="158"/>
      <c r="M40" s="158"/>
      <c r="N40" s="162"/>
      <c r="O40" s="162"/>
      <c r="P40" s="162"/>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8"/>
      <c r="BQ40" s="158"/>
      <c r="BR40" s="158"/>
      <c r="BS40" s="158"/>
      <c r="BT40" s="158"/>
      <c r="BU40" s="158"/>
      <c r="BV40" s="158"/>
      <c r="BW40" s="158"/>
      <c r="BX40" s="158"/>
      <c r="BY40" s="158"/>
      <c r="BZ40" s="158"/>
      <c r="CA40" s="158"/>
      <c r="CB40" s="158"/>
    </row>
    <row r="41" spans="1:80">
      <c r="A41" s="158"/>
      <c r="B41" s="158"/>
      <c r="C41" s="158"/>
      <c r="D41" s="158"/>
      <c r="E41" s="158"/>
      <c r="F41" s="158"/>
      <c r="G41" s="158"/>
      <c r="H41" s="158"/>
      <c r="J41" s="158"/>
      <c r="K41" s="158"/>
      <c r="L41" s="158"/>
      <c r="M41" s="158"/>
      <c r="N41" s="162"/>
      <c r="O41" s="162"/>
      <c r="P41" s="162"/>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58"/>
      <c r="BR41" s="158"/>
      <c r="BS41" s="158"/>
      <c r="BT41" s="158"/>
      <c r="BU41" s="158"/>
      <c r="BV41" s="158"/>
      <c r="BW41" s="158"/>
      <c r="BX41" s="158"/>
      <c r="BY41" s="158"/>
      <c r="BZ41" s="158"/>
      <c r="CA41" s="158"/>
      <c r="CB41" s="158"/>
    </row>
    <row r="42" spans="1:80">
      <c r="A42" s="158"/>
      <c r="B42" s="158"/>
      <c r="C42" s="158"/>
      <c r="D42" s="158"/>
      <c r="E42" s="158"/>
      <c r="F42" s="158"/>
      <c r="G42" s="158"/>
      <c r="H42" s="158"/>
      <c r="J42" s="158"/>
      <c r="K42" s="158"/>
      <c r="L42" s="158"/>
      <c r="M42" s="158"/>
      <c r="N42" s="162"/>
      <c r="O42" s="162"/>
      <c r="P42" s="162"/>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row>
    <row r="43" spans="1:80">
      <c r="A43" s="158"/>
      <c r="B43" s="158"/>
      <c r="C43" s="158"/>
      <c r="D43" s="158"/>
      <c r="E43" s="158"/>
      <c r="F43" s="158"/>
      <c r="G43" s="158"/>
      <c r="H43" s="158"/>
      <c r="J43" s="158"/>
      <c r="K43" s="158"/>
      <c r="L43" s="158"/>
      <c r="M43" s="158"/>
      <c r="N43" s="162"/>
      <c r="O43" s="162"/>
      <c r="P43" s="162"/>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row>
    <row r="44" spans="1:80">
      <c r="A44" s="158"/>
      <c r="B44" s="158"/>
      <c r="C44" s="158"/>
      <c r="D44" s="158"/>
      <c r="E44" s="158"/>
      <c r="F44" s="158"/>
      <c r="G44" s="158"/>
      <c r="H44" s="158"/>
      <c r="J44" s="158"/>
      <c r="K44" s="158"/>
      <c r="L44" s="158"/>
      <c r="M44" s="158"/>
      <c r="N44" s="162"/>
      <c r="O44" s="162"/>
      <c r="P44" s="162"/>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row>
    <row r="45" spans="1:80">
      <c r="A45" s="158"/>
      <c r="B45" s="158"/>
      <c r="C45" s="158"/>
      <c r="D45" s="158"/>
      <c r="E45" s="158"/>
      <c r="F45" s="158"/>
      <c r="G45" s="158"/>
      <c r="H45" s="158"/>
      <c r="J45" s="158"/>
      <c r="K45" s="158"/>
      <c r="L45" s="158"/>
      <c r="M45" s="158"/>
      <c r="N45" s="162"/>
      <c r="O45" s="162"/>
      <c r="P45" s="162"/>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row>
    <row r="46" spans="1:80">
      <c r="A46" s="158"/>
      <c r="B46" s="158"/>
      <c r="C46" s="158"/>
      <c r="D46" s="158"/>
      <c r="E46" s="158"/>
      <c r="F46" s="158"/>
      <c r="G46" s="158"/>
      <c r="H46" s="158"/>
      <c r="J46" s="158"/>
      <c r="K46" s="158"/>
      <c r="L46" s="158"/>
      <c r="M46" s="158"/>
      <c r="N46" s="162"/>
      <c r="O46" s="162"/>
      <c r="P46" s="162"/>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row>
    <row r="47" spans="1:80">
      <c r="A47" s="158"/>
      <c r="B47" s="158"/>
      <c r="C47" s="158"/>
      <c r="D47" s="158"/>
      <c r="E47" s="158"/>
      <c r="F47" s="158"/>
      <c r="G47" s="158"/>
      <c r="H47" s="158"/>
      <c r="J47" s="158"/>
      <c r="K47" s="158"/>
      <c r="L47" s="158"/>
      <c r="M47" s="158"/>
      <c r="N47" s="162"/>
      <c r="O47" s="162"/>
      <c r="P47" s="162"/>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8"/>
      <c r="BQ47" s="158"/>
      <c r="BR47" s="158"/>
      <c r="BS47" s="158"/>
      <c r="BT47" s="158"/>
      <c r="BU47" s="158"/>
      <c r="BV47" s="158"/>
      <c r="BW47" s="158"/>
      <c r="BX47" s="158"/>
      <c r="BY47" s="158"/>
      <c r="BZ47" s="158"/>
      <c r="CA47" s="158"/>
      <c r="CB47" s="158"/>
    </row>
    <row r="48" spans="1:80">
      <c r="A48" s="158"/>
      <c r="B48" s="158"/>
      <c r="C48" s="158"/>
      <c r="D48" s="158"/>
      <c r="E48" s="158"/>
      <c r="F48" s="158"/>
      <c r="G48" s="158"/>
      <c r="H48" s="158"/>
      <c r="J48" s="158"/>
      <c r="K48" s="158"/>
      <c r="L48" s="158"/>
      <c r="M48" s="158"/>
      <c r="N48" s="162"/>
      <c r="O48" s="162"/>
      <c r="P48" s="162"/>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c r="CA48" s="158"/>
      <c r="CB48" s="158"/>
    </row>
    <row r="49" spans="1:80">
      <c r="A49" s="158"/>
      <c r="B49" s="158"/>
      <c r="C49" s="158"/>
      <c r="D49" s="158"/>
      <c r="E49" s="158"/>
      <c r="F49" s="158"/>
      <c r="G49" s="158"/>
      <c r="H49" s="158"/>
      <c r="J49" s="158"/>
      <c r="K49" s="158"/>
      <c r="L49" s="158"/>
      <c r="M49" s="158"/>
      <c r="N49" s="162"/>
      <c r="O49" s="162"/>
      <c r="P49" s="162"/>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8"/>
      <c r="BR49" s="158"/>
      <c r="BS49" s="158"/>
      <c r="BT49" s="158"/>
      <c r="BU49" s="158"/>
      <c r="BV49" s="158"/>
      <c r="BW49" s="158"/>
      <c r="BX49" s="158"/>
      <c r="BY49" s="158"/>
      <c r="BZ49" s="158"/>
      <c r="CA49" s="158"/>
      <c r="CB49" s="158"/>
    </row>
    <row r="50" spans="1:80">
      <c r="A50" s="158"/>
      <c r="B50" s="158"/>
      <c r="C50" s="158"/>
      <c r="D50" s="158"/>
      <c r="E50" s="158"/>
      <c r="F50" s="158"/>
      <c r="G50" s="158"/>
      <c r="H50" s="158"/>
      <c r="J50" s="158"/>
      <c r="K50" s="158"/>
      <c r="L50" s="158"/>
      <c r="M50" s="158"/>
      <c r="N50" s="162"/>
      <c r="O50" s="162"/>
      <c r="P50" s="162"/>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8"/>
      <c r="BR50" s="158"/>
      <c r="BS50" s="158"/>
      <c r="BT50" s="158"/>
      <c r="BU50" s="158"/>
      <c r="BV50" s="158"/>
      <c r="BW50" s="158"/>
      <c r="BX50" s="158"/>
      <c r="BY50" s="158"/>
      <c r="BZ50" s="158"/>
      <c r="CA50" s="158"/>
      <c r="CB50" s="158"/>
    </row>
    <row r="51" spans="1:80">
      <c r="A51" s="158"/>
      <c r="B51" s="158"/>
      <c r="C51" s="158"/>
      <c r="D51" s="158"/>
      <c r="E51" s="158"/>
      <c r="F51" s="158"/>
      <c r="G51" s="158"/>
      <c r="H51" s="158"/>
      <c r="J51" s="158"/>
      <c r="K51" s="158"/>
      <c r="L51" s="158"/>
      <c r="M51" s="158"/>
      <c r="N51" s="162"/>
      <c r="O51" s="162"/>
      <c r="P51" s="162"/>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8"/>
      <c r="BR51" s="158"/>
      <c r="BS51" s="158"/>
      <c r="BT51" s="158"/>
      <c r="BU51" s="158"/>
      <c r="BV51" s="158"/>
      <c r="BW51" s="158"/>
      <c r="BX51" s="158"/>
      <c r="BY51" s="158"/>
      <c r="BZ51" s="158"/>
      <c r="CA51" s="158"/>
      <c r="CB51" s="158"/>
    </row>
    <row r="52" spans="1:80">
      <c r="A52" s="158"/>
      <c r="B52" s="158"/>
      <c r="C52" s="158"/>
      <c r="D52" s="158"/>
      <c r="E52" s="158"/>
      <c r="F52" s="158"/>
      <c r="G52" s="158"/>
      <c r="H52" s="158"/>
      <c r="J52" s="158"/>
      <c r="K52" s="158"/>
      <c r="L52" s="158"/>
      <c r="M52" s="158"/>
      <c r="N52" s="162"/>
      <c r="O52" s="162"/>
      <c r="P52" s="162"/>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8"/>
      <c r="BR52" s="158"/>
      <c r="BS52" s="158"/>
      <c r="BT52" s="158"/>
      <c r="BU52" s="158"/>
      <c r="BV52" s="158"/>
      <c r="BW52" s="158"/>
      <c r="BX52" s="158"/>
      <c r="BY52" s="158"/>
      <c r="BZ52" s="158"/>
      <c r="CA52" s="158"/>
      <c r="CB52" s="158"/>
    </row>
    <row r="53" spans="1:80">
      <c r="A53" s="158"/>
      <c r="B53" s="158"/>
      <c r="C53" s="158"/>
      <c r="D53" s="158"/>
      <c r="E53" s="158"/>
      <c r="F53" s="158"/>
      <c r="G53" s="158"/>
      <c r="H53" s="158"/>
      <c r="J53" s="158"/>
      <c r="K53" s="158"/>
      <c r="L53" s="158"/>
      <c r="M53" s="158"/>
      <c r="N53" s="162"/>
      <c r="O53" s="162"/>
      <c r="P53" s="162"/>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8"/>
      <c r="BR53" s="158"/>
      <c r="BS53" s="158"/>
      <c r="BT53" s="158"/>
      <c r="BU53" s="158"/>
      <c r="BV53" s="158"/>
      <c r="BW53" s="158"/>
      <c r="BX53" s="158"/>
      <c r="BY53" s="158"/>
      <c r="BZ53" s="158"/>
      <c r="CA53" s="158"/>
      <c r="CB53" s="158"/>
    </row>
    <row r="54" spans="1:80">
      <c r="A54" s="158"/>
      <c r="B54" s="158"/>
      <c r="C54" s="158"/>
      <c r="D54" s="158"/>
      <c r="E54" s="158"/>
      <c r="F54" s="158"/>
      <c r="G54" s="158"/>
      <c r="H54" s="158"/>
      <c r="J54" s="158"/>
      <c r="K54" s="158"/>
      <c r="L54" s="158"/>
      <c r="M54" s="158"/>
      <c r="N54" s="162"/>
      <c r="O54" s="162"/>
      <c r="P54" s="162"/>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8"/>
      <c r="BR54" s="158"/>
      <c r="BS54" s="158"/>
      <c r="BT54" s="158"/>
      <c r="BU54" s="158"/>
      <c r="BV54" s="158"/>
      <c r="BW54" s="158"/>
      <c r="BX54" s="158"/>
      <c r="BY54" s="158"/>
      <c r="BZ54" s="158"/>
      <c r="CA54" s="158"/>
      <c r="CB54" s="158"/>
    </row>
    <row r="55" spans="1:80">
      <c r="A55" s="158"/>
      <c r="B55" s="158"/>
      <c r="C55" s="158"/>
      <c r="D55" s="158"/>
      <c r="E55" s="158"/>
      <c r="F55" s="158"/>
      <c r="G55" s="158"/>
      <c r="H55" s="158"/>
      <c r="J55" s="158"/>
      <c r="K55" s="158"/>
      <c r="L55" s="158"/>
      <c r="M55" s="158"/>
      <c r="N55" s="162"/>
      <c r="O55" s="162"/>
      <c r="P55" s="162"/>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8"/>
      <c r="BQ55" s="158"/>
      <c r="BR55" s="158"/>
      <c r="BS55" s="158"/>
      <c r="BT55" s="158"/>
      <c r="BU55" s="158"/>
      <c r="BV55" s="158"/>
      <c r="BW55" s="158"/>
      <c r="BX55" s="158"/>
      <c r="BY55" s="158"/>
      <c r="BZ55" s="158"/>
      <c r="CA55" s="158"/>
      <c r="CB55" s="158"/>
    </row>
    <row r="56" spans="1:80">
      <c r="A56" s="158"/>
      <c r="B56" s="158"/>
      <c r="C56" s="158"/>
      <c r="D56" s="158"/>
      <c r="E56" s="158"/>
      <c r="F56" s="158"/>
      <c r="G56" s="158"/>
      <c r="H56" s="158"/>
      <c r="J56" s="158"/>
      <c r="K56" s="158"/>
      <c r="L56" s="158"/>
      <c r="M56" s="158"/>
      <c r="N56" s="162"/>
      <c r="O56" s="162"/>
      <c r="P56" s="162"/>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58"/>
      <c r="BD56" s="158"/>
      <c r="BE56" s="158"/>
      <c r="BF56" s="158"/>
      <c r="BG56" s="158"/>
      <c r="BH56" s="158"/>
      <c r="BI56" s="158"/>
      <c r="BJ56" s="158"/>
      <c r="BK56" s="158"/>
      <c r="BL56" s="158"/>
      <c r="BM56" s="158"/>
      <c r="BN56" s="158"/>
      <c r="BO56" s="158"/>
      <c r="BP56" s="158"/>
      <c r="BQ56" s="158"/>
      <c r="BR56" s="158"/>
      <c r="BS56" s="158"/>
      <c r="BT56" s="158"/>
      <c r="BU56" s="158"/>
      <c r="BV56" s="158"/>
      <c r="BW56" s="158"/>
      <c r="BX56" s="158"/>
      <c r="BY56" s="158"/>
      <c r="BZ56" s="158"/>
      <c r="CA56" s="158"/>
      <c r="CB56" s="158"/>
    </row>
    <row r="57" spans="1:80">
      <c r="A57" s="158"/>
      <c r="B57" s="158"/>
      <c r="C57" s="158"/>
      <c r="D57" s="158"/>
      <c r="E57" s="158"/>
      <c r="F57" s="158"/>
      <c r="G57" s="158"/>
      <c r="H57" s="158"/>
      <c r="J57" s="158"/>
      <c r="K57" s="158"/>
      <c r="L57" s="158"/>
      <c r="M57" s="158"/>
      <c r="N57" s="162"/>
      <c r="O57" s="162"/>
      <c r="P57" s="162"/>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8"/>
      <c r="BR57" s="158"/>
      <c r="BS57" s="158"/>
      <c r="BT57" s="158"/>
      <c r="BU57" s="158"/>
      <c r="BV57" s="158"/>
      <c r="BW57" s="158"/>
      <c r="BX57" s="158"/>
      <c r="BY57" s="158"/>
      <c r="BZ57" s="158"/>
      <c r="CA57" s="158"/>
      <c r="CB57" s="158"/>
    </row>
    <row r="58" spans="1:80">
      <c r="A58" s="158"/>
      <c r="B58" s="158"/>
      <c r="C58" s="158"/>
      <c r="D58" s="158"/>
      <c r="E58" s="158"/>
      <c r="F58" s="158"/>
      <c r="G58" s="158"/>
      <c r="H58" s="158"/>
      <c r="J58" s="158"/>
      <c r="K58" s="158"/>
      <c r="L58" s="158"/>
      <c r="M58" s="158"/>
      <c r="N58" s="162"/>
      <c r="O58" s="162"/>
      <c r="P58" s="162"/>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8"/>
      <c r="BR58" s="158"/>
      <c r="BS58" s="158"/>
      <c r="BT58" s="158"/>
      <c r="BU58" s="158"/>
      <c r="BV58" s="158"/>
      <c r="BW58" s="158"/>
      <c r="BX58" s="158"/>
      <c r="BY58" s="158"/>
      <c r="BZ58" s="158"/>
      <c r="CA58" s="158"/>
      <c r="CB58" s="158"/>
    </row>
    <row r="59" spans="1:80">
      <c r="A59" s="158"/>
      <c r="B59" s="158"/>
      <c r="C59" s="158"/>
      <c r="D59" s="158"/>
      <c r="E59" s="158"/>
      <c r="F59" s="158"/>
      <c r="G59" s="158"/>
      <c r="H59" s="158"/>
      <c r="J59" s="158"/>
      <c r="K59" s="158"/>
      <c r="L59" s="158"/>
      <c r="M59" s="158"/>
      <c r="N59" s="162"/>
      <c r="O59" s="162"/>
      <c r="P59" s="162"/>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8"/>
      <c r="AZ59" s="158"/>
      <c r="BA59" s="158"/>
      <c r="BB59" s="158"/>
      <c r="BC59" s="158"/>
      <c r="BD59" s="158"/>
      <c r="BE59" s="158"/>
      <c r="BF59" s="158"/>
      <c r="BG59" s="158"/>
      <c r="BH59" s="158"/>
      <c r="BI59" s="158"/>
      <c r="BJ59" s="158"/>
      <c r="BK59" s="158"/>
      <c r="BL59" s="158"/>
      <c r="BM59" s="158"/>
      <c r="BN59" s="158"/>
      <c r="BO59" s="158"/>
      <c r="BP59" s="158"/>
      <c r="BQ59" s="158"/>
      <c r="BR59" s="158"/>
      <c r="BS59" s="158"/>
      <c r="BT59" s="158"/>
      <c r="BU59" s="158"/>
      <c r="BV59" s="158"/>
      <c r="BW59" s="158"/>
      <c r="BX59" s="158"/>
      <c r="BY59" s="158"/>
      <c r="BZ59" s="158"/>
      <c r="CA59" s="158"/>
      <c r="CB59" s="158"/>
    </row>
    <row r="60" spans="1:80">
      <c r="A60" s="158"/>
      <c r="B60" s="158"/>
      <c r="C60" s="158"/>
      <c r="D60" s="158"/>
      <c r="E60" s="158"/>
      <c r="F60" s="158"/>
      <c r="G60" s="158"/>
      <c r="H60" s="158"/>
      <c r="J60" s="158"/>
      <c r="K60" s="158"/>
      <c r="L60" s="158"/>
      <c r="M60" s="158"/>
      <c r="N60" s="162"/>
      <c r="O60" s="162"/>
      <c r="P60" s="162"/>
      <c r="Q60" s="158"/>
      <c r="R60" s="158"/>
      <c r="S60" s="158"/>
      <c r="T60" s="158"/>
      <c r="U60" s="158"/>
      <c r="V60" s="158"/>
      <c r="W60" s="158"/>
    </row>
    <row r="61" spans="1:80">
      <c r="A61" s="158"/>
      <c r="B61" s="158"/>
      <c r="C61" s="158"/>
      <c r="D61" s="158"/>
      <c r="E61" s="158"/>
      <c r="F61" s="158"/>
      <c r="G61" s="158"/>
      <c r="H61" s="158"/>
      <c r="J61" s="158"/>
      <c r="K61" s="158"/>
      <c r="L61" s="158"/>
      <c r="M61" s="158"/>
      <c r="N61" s="162"/>
      <c r="O61" s="162"/>
      <c r="P61" s="162"/>
      <c r="Q61" s="158"/>
      <c r="R61" s="158"/>
      <c r="S61" s="158"/>
      <c r="T61" s="158"/>
      <c r="U61" s="158"/>
      <c r="V61" s="158"/>
      <c r="W61" s="158"/>
    </row>
    <row r="62" spans="1:80">
      <c r="A62" s="158"/>
      <c r="B62" s="158"/>
      <c r="C62" s="158"/>
      <c r="D62" s="158"/>
      <c r="E62" s="158"/>
      <c r="F62" s="158"/>
      <c r="G62" s="158"/>
      <c r="H62" s="158"/>
      <c r="J62" s="158"/>
      <c r="K62" s="158"/>
      <c r="L62" s="158"/>
      <c r="M62" s="158"/>
      <c r="N62" s="162"/>
      <c r="O62" s="162"/>
      <c r="P62" s="162"/>
      <c r="Q62" s="158"/>
      <c r="R62" s="158"/>
      <c r="S62" s="158"/>
      <c r="T62" s="158"/>
      <c r="U62" s="158"/>
      <c r="V62" s="158"/>
      <c r="W62" s="158"/>
    </row>
    <row r="63" spans="1:80">
      <c r="A63" s="158"/>
      <c r="B63" s="158"/>
      <c r="C63" s="158"/>
      <c r="D63" s="158"/>
      <c r="E63" s="158"/>
      <c r="F63" s="158"/>
      <c r="G63" s="158"/>
      <c r="H63" s="158"/>
      <c r="J63" s="158"/>
      <c r="K63" s="158"/>
      <c r="L63" s="158"/>
      <c r="M63" s="158"/>
      <c r="N63" s="162"/>
      <c r="O63" s="162"/>
      <c r="P63" s="162"/>
      <c r="Q63" s="158"/>
      <c r="R63" s="158"/>
      <c r="S63" s="158"/>
      <c r="T63" s="158"/>
      <c r="U63" s="158"/>
      <c r="V63" s="158"/>
      <c r="W63" s="158"/>
    </row>
    <row r="64" spans="1:80">
      <c r="A64" s="158"/>
      <c r="B64" s="158"/>
      <c r="C64" s="158"/>
      <c r="D64" s="158"/>
      <c r="E64" s="158"/>
      <c r="F64" s="158"/>
      <c r="G64" s="158"/>
      <c r="H64" s="158"/>
      <c r="J64" s="158"/>
      <c r="K64" s="158"/>
      <c r="L64" s="158"/>
      <c r="M64" s="158"/>
      <c r="N64" s="162"/>
      <c r="O64" s="162"/>
      <c r="P64" s="162"/>
      <c r="Q64" s="158"/>
      <c r="R64" s="158"/>
      <c r="S64" s="158"/>
      <c r="T64" s="158"/>
      <c r="U64" s="158"/>
      <c r="V64" s="158"/>
      <c r="W64" s="158"/>
    </row>
    <row r="65" spans="1:23">
      <c r="A65" s="158"/>
      <c r="B65" s="158"/>
      <c r="C65" s="158"/>
      <c r="D65" s="158"/>
      <c r="E65" s="158"/>
      <c r="F65" s="158"/>
      <c r="G65" s="158"/>
      <c r="H65" s="158"/>
      <c r="J65" s="158"/>
      <c r="K65" s="158"/>
      <c r="L65" s="158"/>
      <c r="M65" s="158"/>
      <c r="N65" s="162"/>
      <c r="O65" s="162"/>
      <c r="P65" s="162"/>
      <c r="Q65" s="158"/>
      <c r="R65" s="158"/>
      <c r="S65" s="158"/>
      <c r="T65" s="158"/>
      <c r="U65" s="158"/>
      <c r="V65" s="158"/>
      <c r="W65" s="158"/>
    </row>
    <row r="66" spans="1:23">
      <c r="A66" s="158"/>
      <c r="B66" s="158"/>
      <c r="C66" s="158"/>
      <c r="D66" s="158"/>
      <c r="E66" s="158"/>
      <c r="F66" s="158"/>
      <c r="G66" s="158"/>
      <c r="H66" s="158"/>
      <c r="J66" s="158"/>
      <c r="K66" s="158"/>
      <c r="L66" s="158"/>
      <c r="M66" s="158"/>
      <c r="N66" s="162"/>
      <c r="O66" s="162"/>
      <c r="P66" s="162"/>
      <c r="Q66" s="158"/>
      <c r="R66" s="158"/>
      <c r="S66" s="158"/>
      <c r="T66" s="158"/>
      <c r="U66" s="158"/>
      <c r="V66" s="158"/>
      <c r="W66" s="158"/>
    </row>
    <row r="67" spans="1:23">
      <c r="A67" s="158"/>
      <c r="B67" s="158"/>
      <c r="C67" s="158"/>
      <c r="D67" s="158"/>
      <c r="E67" s="158"/>
      <c r="F67" s="158"/>
      <c r="G67" s="158"/>
      <c r="H67" s="158"/>
      <c r="J67" s="158"/>
      <c r="K67" s="158"/>
      <c r="L67" s="158"/>
      <c r="M67" s="158"/>
      <c r="N67" s="162"/>
      <c r="O67" s="162"/>
      <c r="P67" s="162"/>
      <c r="Q67" s="158"/>
      <c r="R67" s="158"/>
      <c r="S67" s="158"/>
      <c r="T67" s="158"/>
      <c r="U67" s="158"/>
      <c r="V67" s="158"/>
      <c r="W67" s="158"/>
    </row>
    <row r="68" spans="1:23">
      <c r="A68" s="158"/>
      <c r="B68" s="158"/>
      <c r="C68" s="158"/>
      <c r="D68" s="158"/>
      <c r="E68" s="158"/>
      <c r="F68" s="158"/>
      <c r="G68" s="158"/>
      <c r="H68" s="158"/>
      <c r="J68" s="158"/>
      <c r="K68" s="158"/>
      <c r="L68" s="158"/>
      <c r="M68" s="158"/>
      <c r="N68" s="162"/>
      <c r="O68" s="162"/>
      <c r="P68" s="162"/>
      <c r="Q68" s="158"/>
      <c r="R68" s="158"/>
      <c r="S68" s="158"/>
      <c r="T68" s="158"/>
      <c r="U68" s="158"/>
      <c r="V68" s="158"/>
      <c r="W68" s="158"/>
    </row>
    <row r="69" spans="1:23">
      <c r="A69" s="158"/>
      <c r="B69" s="158"/>
      <c r="C69" s="158"/>
      <c r="D69" s="158"/>
      <c r="E69" s="158"/>
      <c r="F69" s="158"/>
      <c r="G69" s="158"/>
      <c r="H69" s="158"/>
      <c r="J69" s="158"/>
      <c r="K69" s="158"/>
      <c r="L69" s="158"/>
      <c r="M69" s="158"/>
      <c r="N69" s="162"/>
      <c r="O69" s="162"/>
      <c r="P69" s="162"/>
      <c r="Q69" s="158"/>
      <c r="R69" s="158"/>
      <c r="S69" s="158"/>
      <c r="T69" s="158"/>
      <c r="U69" s="158"/>
      <c r="V69" s="158"/>
      <c r="W69" s="158"/>
    </row>
    <row r="70" spans="1:23">
      <c r="A70" s="158"/>
      <c r="B70" s="158"/>
      <c r="C70" s="158"/>
      <c r="D70" s="158"/>
      <c r="E70" s="158"/>
      <c r="F70" s="158"/>
      <c r="G70" s="158"/>
      <c r="H70" s="158"/>
      <c r="J70" s="158"/>
      <c r="K70" s="158"/>
      <c r="L70" s="158"/>
      <c r="M70" s="158"/>
      <c r="N70" s="162"/>
      <c r="O70" s="162"/>
      <c r="P70" s="162"/>
      <c r="Q70" s="158"/>
      <c r="R70" s="158"/>
      <c r="S70" s="158"/>
      <c r="T70" s="158"/>
      <c r="U70" s="158"/>
      <c r="V70" s="158"/>
      <c r="W70" s="158"/>
    </row>
    <row r="71" spans="1:23">
      <c r="A71" s="158"/>
      <c r="B71" s="158"/>
      <c r="C71" s="158"/>
      <c r="D71" s="158"/>
      <c r="E71" s="158"/>
      <c r="F71" s="158"/>
      <c r="G71" s="158"/>
      <c r="H71" s="158"/>
      <c r="J71" s="158"/>
      <c r="K71" s="158"/>
      <c r="L71" s="158"/>
      <c r="M71" s="158"/>
      <c r="N71" s="162"/>
      <c r="O71" s="162"/>
      <c r="P71" s="162"/>
      <c r="Q71" s="158"/>
      <c r="R71" s="158"/>
      <c r="S71" s="158"/>
      <c r="T71" s="158"/>
      <c r="U71" s="158"/>
      <c r="V71" s="158"/>
      <c r="W71" s="158"/>
    </row>
    <row r="72" spans="1:23">
      <c r="A72" s="158"/>
      <c r="B72" s="158"/>
      <c r="C72" s="158"/>
      <c r="D72" s="158"/>
      <c r="E72" s="158"/>
      <c r="F72" s="158"/>
      <c r="G72" s="158"/>
      <c r="H72" s="158"/>
      <c r="J72" s="158"/>
      <c r="K72" s="158"/>
      <c r="L72" s="158"/>
      <c r="M72" s="158"/>
      <c r="N72" s="162"/>
      <c r="O72" s="162"/>
      <c r="P72" s="162"/>
      <c r="Q72" s="158"/>
      <c r="R72" s="158"/>
      <c r="S72" s="158"/>
      <c r="T72" s="158"/>
      <c r="U72" s="158"/>
      <c r="V72" s="158"/>
      <c r="W72" s="158"/>
    </row>
    <row r="73" spans="1:23">
      <c r="A73" s="158"/>
      <c r="B73" s="158"/>
      <c r="C73" s="158"/>
      <c r="D73" s="158"/>
      <c r="E73" s="158"/>
      <c r="F73" s="158"/>
      <c r="G73" s="158"/>
      <c r="H73" s="158"/>
      <c r="J73" s="158"/>
      <c r="K73" s="158"/>
      <c r="L73" s="158"/>
      <c r="M73" s="158"/>
      <c r="N73" s="162"/>
      <c r="O73" s="162"/>
      <c r="P73" s="162"/>
      <c r="Q73" s="158"/>
      <c r="R73" s="158"/>
      <c r="S73" s="158"/>
      <c r="T73" s="158"/>
      <c r="U73" s="158"/>
      <c r="V73" s="158"/>
      <c r="W73" s="158"/>
    </row>
    <row r="74" spans="1:23">
      <c r="A74" s="158"/>
      <c r="B74" s="158"/>
      <c r="C74" s="158"/>
      <c r="D74" s="158"/>
      <c r="E74" s="158"/>
      <c r="F74" s="158"/>
      <c r="G74" s="158"/>
      <c r="H74" s="158"/>
      <c r="J74" s="158"/>
      <c r="K74" s="158"/>
      <c r="L74" s="158"/>
      <c r="M74" s="158"/>
      <c r="N74" s="162"/>
      <c r="O74" s="162"/>
      <c r="P74" s="162"/>
      <c r="Q74" s="158"/>
      <c r="R74" s="158"/>
      <c r="S74" s="158"/>
      <c r="T74" s="158"/>
      <c r="U74" s="158"/>
      <c r="V74" s="158"/>
      <c r="W74" s="158"/>
    </row>
    <row r="75" spans="1:23">
      <c r="A75" s="158"/>
      <c r="B75" s="158"/>
      <c r="C75" s="158"/>
      <c r="D75" s="158"/>
      <c r="E75" s="158"/>
      <c r="F75" s="158"/>
      <c r="G75" s="158"/>
      <c r="H75" s="158"/>
      <c r="J75" s="158"/>
      <c r="K75" s="158"/>
      <c r="L75" s="158"/>
      <c r="M75" s="158"/>
      <c r="N75" s="162"/>
      <c r="O75" s="162"/>
      <c r="P75" s="162"/>
      <c r="Q75" s="158"/>
      <c r="R75" s="158"/>
      <c r="S75" s="158"/>
      <c r="T75" s="158"/>
      <c r="U75" s="158"/>
      <c r="V75" s="158"/>
      <c r="W75" s="158"/>
    </row>
    <row r="76" spans="1:23">
      <c r="A76" s="158"/>
      <c r="B76" s="158"/>
      <c r="C76" s="158"/>
      <c r="D76" s="158"/>
      <c r="E76" s="158"/>
      <c r="F76" s="158"/>
      <c r="G76" s="158"/>
      <c r="H76" s="158"/>
      <c r="J76" s="158"/>
      <c r="K76" s="158"/>
      <c r="L76" s="158"/>
      <c r="M76" s="158"/>
      <c r="N76" s="162"/>
      <c r="O76" s="162"/>
      <c r="P76" s="162"/>
      <c r="Q76" s="158"/>
      <c r="R76" s="158"/>
      <c r="S76" s="158"/>
      <c r="T76" s="158"/>
      <c r="U76" s="158"/>
      <c r="V76" s="158"/>
      <c r="W76" s="158"/>
    </row>
    <row r="77" spans="1:23">
      <c r="A77" s="158"/>
      <c r="B77" s="158"/>
      <c r="C77" s="158"/>
      <c r="D77" s="158"/>
      <c r="E77" s="158"/>
      <c r="F77" s="158"/>
      <c r="G77" s="158"/>
      <c r="H77" s="158"/>
      <c r="J77" s="158"/>
      <c r="K77" s="158"/>
      <c r="L77" s="158"/>
      <c r="M77" s="158"/>
      <c r="N77" s="162"/>
      <c r="O77" s="162"/>
      <c r="P77" s="162"/>
      <c r="Q77" s="158"/>
      <c r="R77" s="158"/>
      <c r="S77" s="158"/>
      <c r="T77" s="158"/>
      <c r="U77" s="158"/>
      <c r="V77" s="158"/>
      <c r="W77" s="158"/>
    </row>
    <row r="78" spans="1:23">
      <c r="A78" s="158"/>
      <c r="B78" s="158"/>
      <c r="C78" s="158"/>
      <c r="D78" s="158"/>
      <c r="E78" s="158"/>
      <c r="F78" s="158"/>
      <c r="G78" s="158"/>
      <c r="H78" s="158"/>
      <c r="J78" s="158"/>
      <c r="K78" s="158"/>
      <c r="L78" s="158"/>
      <c r="M78" s="158"/>
      <c r="N78" s="162"/>
      <c r="O78" s="162"/>
      <c r="P78" s="162"/>
      <c r="Q78" s="158"/>
      <c r="R78" s="158"/>
      <c r="S78" s="158"/>
      <c r="T78" s="158"/>
      <c r="U78" s="158"/>
      <c r="V78" s="158"/>
      <c r="W78" s="158"/>
    </row>
    <row r="79" spans="1:23">
      <c r="A79" s="158"/>
      <c r="B79" s="158"/>
      <c r="C79" s="158"/>
      <c r="D79" s="158"/>
      <c r="E79" s="158"/>
      <c r="F79" s="158"/>
      <c r="G79" s="158"/>
      <c r="H79" s="158"/>
      <c r="J79" s="158"/>
      <c r="K79" s="158"/>
      <c r="L79" s="158"/>
      <c r="M79" s="158"/>
      <c r="N79" s="162"/>
      <c r="O79" s="162"/>
      <c r="P79" s="162"/>
      <c r="Q79" s="158"/>
      <c r="R79" s="158"/>
      <c r="S79" s="158"/>
      <c r="T79" s="158"/>
      <c r="U79" s="158"/>
      <c r="V79" s="158"/>
      <c r="W79" s="158"/>
    </row>
    <row r="80" spans="1:23">
      <c r="A80" s="158"/>
      <c r="B80" s="158"/>
      <c r="C80" s="158"/>
      <c r="D80" s="158"/>
      <c r="E80" s="158"/>
      <c r="F80" s="158"/>
      <c r="G80" s="158"/>
      <c r="H80" s="158"/>
      <c r="J80" s="158"/>
      <c r="K80" s="158"/>
      <c r="L80" s="158"/>
      <c r="M80" s="158"/>
      <c r="N80" s="162"/>
      <c r="O80" s="162"/>
      <c r="P80" s="162"/>
      <c r="Q80" s="158"/>
      <c r="R80" s="158"/>
      <c r="S80" s="158"/>
      <c r="T80" s="158"/>
      <c r="U80" s="158"/>
      <c r="V80" s="158"/>
      <c r="W80" s="158"/>
    </row>
    <row r="81" spans="1:23">
      <c r="A81" s="158"/>
      <c r="B81" s="158"/>
      <c r="C81" s="158"/>
      <c r="D81" s="158"/>
      <c r="E81" s="158"/>
      <c r="F81" s="158"/>
      <c r="G81" s="158"/>
      <c r="H81" s="158"/>
      <c r="J81" s="158"/>
      <c r="K81" s="158"/>
      <c r="L81" s="158"/>
      <c r="M81" s="158"/>
      <c r="N81" s="162"/>
      <c r="O81" s="162"/>
      <c r="P81" s="162"/>
      <c r="Q81" s="158"/>
      <c r="R81" s="158"/>
      <c r="S81" s="158"/>
      <c r="T81" s="158"/>
      <c r="U81" s="158"/>
      <c r="V81" s="158"/>
      <c r="W81" s="158"/>
    </row>
    <row r="82" spans="1:23">
      <c r="A82" s="158"/>
      <c r="B82" s="158"/>
      <c r="C82" s="158"/>
      <c r="D82" s="158"/>
      <c r="E82" s="158"/>
      <c r="F82" s="158"/>
      <c r="G82" s="158"/>
      <c r="H82" s="158"/>
      <c r="J82" s="158"/>
      <c r="K82" s="158"/>
      <c r="L82" s="158"/>
      <c r="M82" s="158"/>
      <c r="N82" s="162"/>
      <c r="O82" s="162"/>
      <c r="P82" s="162"/>
      <c r="Q82" s="158"/>
      <c r="R82" s="158"/>
      <c r="S82" s="158"/>
      <c r="T82" s="158"/>
      <c r="U82" s="158"/>
      <c r="V82" s="158"/>
      <c r="W82" s="158"/>
    </row>
    <row r="83" spans="1:23">
      <c r="A83" s="158"/>
      <c r="B83" s="158"/>
      <c r="C83" s="158"/>
      <c r="D83" s="158"/>
      <c r="E83" s="158"/>
      <c r="F83" s="158"/>
      <c r="G83" s="158"/>
      <c r="H83" s="158"/>
      <c r="J83" s="158"/>
      <c r="K83" s="158"/>
      <c r="L83" s="158"/>
      <c r="M83" s="158"/>
      <c r="N83" s="162"/>
      <c r="O83" s="162"/>
      <c r="P83" s="162"/>
      <c r="Q83" s="158"/>
      <c r="R83" s="158"/>
      <c r="S83" s="158"/>
      <c r="T83" s="158"/>
      <c r="U83" s="158"/>
      <c r="V83" s="158"/>
      <c r="W83" s="158"/>
    </row>
    <row r="84" spans="1:23">
      <c r="A84" s="158"/>
      <c r="B84" s="158"/>
      <c r="C84" s="158"/>
      <c r="D84" s="158"/>
      <c r="E84" s="158"/>
      <c r="F84" s="158"/>
      <c r="G84" s="158"/>
      <c r="H84" s="158"/>
      <c r="J84" s="158"/>
      <c r="K84" s="158"/>
      <c r="L84" s="158"/>
      <c r="M84" s="158"/>
      <c r="N84" s="162"/>
      <c r="O84" s="162"/>
      <c r="P84" s="162"/>
      <c r="Q84" s="158"/>
      <c r="R84" s="158"/>
      <c r="S84" s="158"/>
      <c r="T84" s="158"/>
      <c r="U84" s="158"/>
      <c r="V84" s="158"/>
      <c r="W84" s="158"/>
    </row>
    <row r="85" spans="1:23">
      <c r="A85" s="158"/>
      <c r="B85" s="158"/>
      <c r="C85" s="158"/>
      <c r="D85" s="158"/>
      <c r="E85" s="158"/>
      <c r="F85" s="158"/>
      <c r="G85" s="158"/>
      <c r="H85" s="158"/>
      <c r="J85" s="158"/>
      <c r="K85" s="158"/>
      <c r="L85" s="158"/>
      <c r="M85" s="158"/>
      <c r="N85" s="162"/>
      <c r="O85" s="162"/>
      <c r="P85" s="162"/>
      <c r="Q85" s="158"/>
      <c r="R85" s="158"/>
      <c r="S85" s="158"/>
      <c r="T85" s="158"/>
      <c r="U85" s="158"/>
      <c r="V85" s="158"/>
      <c r="W85" s="158"/>
    </row>
    <row r="86" spans="1:23">
      <c r="A86" s="158"/>
      <c r="B86" s="158"/>
      <c r="C86" s="158"/>
      <c r="D86" s="158"/>
      <c r="E86" s="158"/>
      <c r="F86" s="158"/>
      <c r="G86" s="158"/>
      <c r="H86" s="158"/>
      <c r="J86" s="158"/>
      <c r="K86" s="158"/>
      <c r="L86" s="158"/>
      <c r="M86" s="158"/>
      <c r="N86" s="162"/>
      <c r="O86" s="162"/>
      <c r="P86" s="162"/>
      <c r="Q86" s="158"/>
      <c r="R86" s="158"/>
      <c r="S86" s="158"/>
      <c r="T86" s="158"/>
      <c r="U86" s="158"/>
      <c r="V86" s="158"/>
      <c r="W86" s="158"/>
    </row>
    <row r="87" spans="1:23">
      <c r="A87" s="158"/>
      <c r="B87" s="158"/>
      <c r="C87" s="158"/>
      <c r="D87" s="158"/>
      <c r="E87" s="158"/>
      <c r="F87" s="158"/>
      <c r="G87" s="158"/>
      <c r="H87" s="158"/>
      <c r="J87" s="158"/>
      <c r="K87" s="158"/>
      <c r="L87" s="158"/>
      <c r="M87" s="158"/>
      <c r="N87" s="162"/>
      <c r="O87" s="162"/>
      <c r="P87" s="162"/>
      <c r="Q87" s="158"/>
      <c r="R87" s="158"/>
      <c r="S87" s="158"/>
      <c r="T87" s="158"/>
      <c r="U87" s="158"/>
      <c r="V87" s="158"/>
      <c r="W87" s="158"/>
    </row>
    <row r="88" spans="1:23">
      <c r="A88" s="158"/>
      <c r="B88" s="158"/>
      <c r="C88" s="158"/>
      <c r="D88" s="158"/>
      <c r="E88" s="158"/>
      <c r="F88" s="158"/>
      <c r="G88" s="158"/>
      <c r="H88" s="158"/>
      <c r="J88" s="158"/>
      <c r="K88" s="158"/>
      <c r="L88" s="158"/>
      <c r="M88" s="158"/>
      <c r="N88" s="162"/>
      <c r="O88" s="162"/>
      <c r="P88" s="162"/>
      <c r="Q88" s="158"/>
      <c r="R88" s="158"/>
      <c r="S88" s="158"/>
      <c r="T88" s="158"/>
      <c r="U88" s="158"/>
      <c r="V88" s="158"/>
      <c r="W88" s="158"/>
    </row>
    <row r="89" spans="1:23">
      <c r="A89" s="158"/>
      <c r="B89" s="158"/>
      <c r="C89" s="158"/>
      <c r="D89" s="158"/>
      <c r="E89" s="158"/>
      <c r="F89" s="158"/>
      <c r="G89" s="158"/>
      <c r="H89" s="158"/>
      <c r="J89" s="158"/>
      <c r="K89" s="158"/>
      <c r="L89" s="158"/>
      <c r="M89" s="158"/>
      <c r="N89" s="162"/>
      <c r="O89" s="162"/>
      <c r="P89" s="162"/>
      <c r="Q89" s="158"/>
      <c r="R89" s="158"/>
      <c r="S89" s="158"/>
      <c r="T89" s="158"/>
      <c r="U89" s="158"/>
      <c r="V89" s="158"/>
      <c r="W89" s="158"/>
    </row>
    <row r="90" spans="1:23">
      <c r="A90" s="158"/>
      <c r="B90" s="158"/>
      <c r="C90" s="158"/>
      <c r="D90" s="158"/>
      <c r="E90" s="158"/>
      <c r="F90" s="158"/>
      <c r="G90" s="158"/>
      <c r="H90" s="158"/>
      <c r="J90" s="158"/>
      <c r="K90" s="158"/>
      <c r="L90" s="158"/>
      <c r="M90" s="158"/>
      <c r="N90" s="162"/>
      <c r="O90" s="162"/>
      <c r="P90" s="162"/>
      <c r="Q90" s="158"/>
      <c r="R90" s="158"/>
      <c r="S90" s="158"/>
      <c r="T90" s="158"/>
      <c r="U90" s="158"/>
      <c r="V90" s="158"/>
      <c r="W90" s="158"/>
    </row>
    <row r="91" spans="1:23">
      <c r="A91" s="158"/>
      <c r="B91" s="158"/>
      <c r="C91" s="158"/>
      <c r="D91" s="158"/>
      <c r="E91" s="158"/>
      <c r="F91" s="158"/>
      <c r="G91" s="158"/>
      <c r="H91" s="158"/>
      <c r="J91" s="158"/>
      <c r="K91" s="158"/>
      <c r="L91" s="158"/>
      <c r="M91" s="158"/>
      <c r="N91" s="162"/>
      <c r="O91" s="162"/>
      <c r="P91" s="162"/>
      <c r="Q91" s="158"/>
      <c r="R91" s="158"/>
      <c r="S91" s="158"/>
      <c r="T91" s="158"/>
      <c r="U91" s="158"/>
      <c r="V91" s="158"/>
      <c r="W91" s="158"/>
    </row>
    <row r="92" spans="1:23">
      <c r="A92" s="158"/>
      <c r="B92" s="158"/>
      <c r="C92" s="158"/>
      <c r="D92" s="158"/>
      <c r="E92" s="158"/>
      <c r="F92" s="158"/>
      <c r="G92" s="158"/>
      <c r="H92" s="158"/>
      <c r="J92" s="158"/>
      <c r="K92" s="158"/>
      <c r="L92" s="158"/>
      <c r="M92" s="158"/>
      <c r="N92" s="162"/>
      <c r="O92" s="162"/>
      <c r="P92" s="162"/>
      <c r="Q92" s="158"/>
      <c r="R92" s="158"/>
      <c r="S92" s="158"/>
      <c r="T92" s="158"/>
      <c r="U92" s="158"/>
      <c r="V92" s="158"/>
      <c r="W92" s="158"/>
    </row>
    <row r="93" spans="1:23">
      <c r="A93" s="158"/>
      <c r="B93" s="158"/>
      <c r="C93" s="158"/>
      <c r="D93" s="158"/>
      <c r="E93" s="158"/>
      <c r="F93" s="158"/>
      <c r="G93" s="158"/>
      <c r="H93" s="158"/>
      <c r="J93" s="158"/>
      <c r="K93" s="158"/>
      <c r="L93" s="158"/>
      <c r="M93" s="158"/>
      <c r="N93" s="162"/>
      <c r="O93" s="162"/>
      <c r="P93" s="162"/>
      <c r="Q93" s="158"/>
      <c r="R93" s="158"/>
      <c r="S93" s="158"/>
      <c r="T93" s="158"/>
      <c r="U93" s="158"/>
      <c r="V93" s="158"/>
      <c r="W93" s="158"/>
    </row>
    <row r="94" spans="1:23">
      <c r="A94" s="158"/>
      <c r="B94" s="158"/>
      <c r="C94" s="158"/>
      <c r="D94" s="158"/>
      <c r="E94" s="158"/>
      <c r="F94" s="158"/>
      <c r="G94" s="158"/>
      <c r="H94" s="158"/>
      <c r="J94" s="158"/>
      <c r="K94" s="158"/>
      <c r="L94" s="158"/>
      <c r="M94" s="158"/>
      <c r="N94" s="162"/>
      <c r="O94" s="162"/>
      <c r="P94" s="162"/>
      <c r="Q94" s="158"/>
      <c r="R94" s="158"/>
      <c r="S94" s="158"/>
      <c r="T94" s="158"/>
      <c r="U94" s="158"/>
      <c r="V94" s="158"/>
      <c r="W94" s="158"/>
    </row>
    <row r="95" spans="1:23">
      <c r="A95" s="158"/>
      <c r="B95" s="158"/>
      <c r="C95" s="158"/>
      <c r="D95" s="158"/>
      <c r="E95" s="158"/>
      <c r="F95" s="158"/>
      <c r="G95" s="158"/>
      <c r="H95" s="158"/>
      <c r="J95" s="158"/>
      <c r="K95" s="158"/>
      <c r="L95" s="158"/>
      <c r="M95" s="158"/>
      <c r="N95" s="162"/>
      <c r="O95" s="162"/>
      <c r="P95" s="162"/>
      <c r="Q95" s="158"/>
      <c r="R95" s="158"/>
      <c r="S95" s="158"/>
      <c r="T95" s="158"/>
      <c r="U95" s="158"/>
      <c r="V95" s="158"/>
      <c r="W95" s="158"/>
    </row>
    <row r="96" spans="1:23">
      <c r="A96" s="158"/>
      <c r="B96" s="158"/>
      <c r="C96" s="158"/>
      <c r="D96" s="158"/>
      <c r="E96" s="158"/>
      <c r="F96" s="158"/>
      <c r="G96" s="158"/>
      <c r="H96" s="158"/>
      <c r="J96" s="158"/>
      <c r="K96" s="158"/>
      <c r="L96" s="158"/>
      <c r="M96" s="158"/>
      <c r="N96" s="162"/>
      <c r="O96" s="162"/>
      <c r="P96" s="162"/>
      <c r="Q96" s="158"/>
      <c r="R96" s="158"/>
      <c r="S96" s="158"/>
      <c r="T96" s="158"/>
      <c r="U96" s="158"/>
      <c r="V96" s="158"/>
      <c r="W96" s="158"/>
    </row>
    <row r="97" spans="1:23">
      <c r="A97" s="158"/>
      <c r="B97" s="158"/>
      <c r="C97" s="158"/>
      <c r="D97" s="158"/>
      <c r="E97" s="158"/>
      <c r="F97" s="158"/>
      <c r="G97" s="158"/>
      <c r="H97" s="158"/>
      <c r="J97" s="158"/>
      <c r="K97" s="158"/>
      <c r="L97" s="158"/>
      <c r="M97" s="158"/>
      <c r="N97" s="162"/>
      <c r="O97" s="162"/>
      <c r="P97" s="162"/>
      <c r="Q97" s="158"/>
      <c r="R97" s="158"/>
      <c r="S97" s="158"/>
      <c r="T97" s="158"/>
      <c r="U97" s="158"/>
      <c r="V97" s="158"/>
      <c r="W97" s="158"/>
    </row>
    <row r="98" spans="1:23">
      <c r="A98" s="158"/>
      <c r="B98" s="158"/>
      <c r="C98" s="158"/>
      <c r="D98" s="158"/>
      <c r="E98" s="158"/>
      <c r="F98" s="158"/>
      <c r="G98" s="158"/>
      <c r="H98" s="158"/>
      <c r="J98" s="158"/>
      <c r="K98" s="158"/>
      <c r="L98" s="158"/>
      <c r="M98" s="158"/>
      <c r="N98" s="162"/>
      <c r="O98" s="162"/>
      <c r="P98" s="162"/>
      <c r="Q98" s="158"/>
      <c r="R98" s="158"/>
      <c r="S98" s="158"/>
      <c r="T98" s="158"/>
      <c r="U98" s="158"/>
      <c r="V98" s="158"/>
      <c r="W98" s="158"/>
    </row>
    <row r="99" spans="1:23">
      <c r="A99" s="158"/>
      <c r="B99" s="158"/>
      <c r="C99" s="158"/>
      <c r="D99" s="158"/>
      <c r="E99" s="158"/>
      <c r="F99" s="158"/>
      <c r="G99" s="158"/>
      <c r="H99" s="158"/>
      <c r="J99" s="158"/>
      <c r="K99" s="158"/>
      <c r="L99" s="158"/>
      <c r="M99" s="158"/>
      <c r="N99" s="162"/>
      <c r="O99" s="162"/>
      <c r="P99" s="162"/>
      <c r="Q99" s="158"/>
      <c r="R99" s="158"/>
      <c r="S99" s="158"/>
      <c r="T99" s="158"/>
      <c r="U99" s="158"/>
      <c r="V99" s="158"/>
      <c r="W99" s="158"/>
    </row>
    <row r="100" spans="1:23">
      <c r="A100" s="158"/>
      <c r="B100" s="158"/>
      <c r="C100" s="158"/>
      <c r="D100" s="158"/>
      <c r="E100" s="158"/>
      <c r="F100" s="158"/>
      <c r="G100" s="158"/>
      <c r="H100" s="158"/>
      <c r="J100" s="158"/>
      <c r="K100" s="158"/>
      <c r="L100" s="158"/>
      <c r="M100" s="158"/>
      <c r="N100" s="162"/>
      <c r="O100" s="162"/>
      <c r="P100" s="162"/>
      <c r="Q100" s="158"/>
      <c r="R100" s="158"/>
      <c r="S100" s="158"/>
      <c r="T100" s="158"/>
      <c r="U100" s="158"/>
      <c r="V100" s="158"/>
      <c r="W100" s="158"/>
    </row>
    <row r="101" spans="1:23">
      <c r="A101" s="158"/>
      <c r="B101" s="158"/>
      <c r="C101" s="158"/>
      <c r="D101" s="158"/>
      <c r="E101" s="158"/>
      <c r="F101" s="158"/>
      <c r="G101" s="158"/>
      <c r="H101" s="158"/>
      <c r="J101" s="158"/>
      <c r="K101" s="158"/>
      <c r="L101" s="158"/>
      <c r="M101" s="158"/>
      <c r="N101" s="162"/>
      <c r="O101" s="162"/>
      <c r="P101" s="162"/>
      <c r="Q101" s="158"/>
      <c r="R101" s="158"/>
      <c r="S101" s="158"/>
      <c r="T101" s="158"/>
      <c r="U101" s="158"/>
      <c r="V101" s="158"/>
      <c r="W101" s="158"/>
    </row>
    <row r="102" spans="1:23">
      <c r="A102" s="158"/>
      <c r="B102" s="158"/>
      <c r="C102" s="158"/>
      <c r="D102" s="158"/>
      <c r="E102" s="158"/>
      <c r="F102" s="158"/>
      <c r="G102" s="158"/>
      <c r="H102" s="158"/>
      <c r="J102" s="158"/>
      <c r="K102" s="158"/>
      <c r="L102" s="158"/>
      <c r="M102" s="158"/>
      <c r="N102" s="162"/>
      <c r="O102" s="162"/>
      <c r="P102" s="162"/>
      <c r="Q102" s="158"/>
      <c r="R102" s="158"/>
      <c r="S102" s="158"/>
      <c r="T102" s="158"/>
      <c r="U102" s="158"/>
      <c r="V102" s="158"/>
      <c r="W102" s="158"/>
    </row>
    <row r="103" spans="1:23">
      <c r="A103" s="158"/>
      <c r="B103" s="158"/>
      <c r="C103" s="158"/>
      <c r="D103" s="158"/>
      <c r="E103" s="158"/>
      <c r="F103" s="158"/>
      <c r="G103" s="158"/>
      <c r="H103" s="158"/>
      <c r="J103" s="158"/>
      <c r="K103" s="158"/>
      <c r="L103" s="158"/>
      <c r="M103" s="158"/>
      <c r="N103" s="162"/>
      <c r="O103" s="162"/>
      <c r="P103" s="162"/>
      <c r="Q103" s="158"/>
      <c r="R103" s="158"/>
      <c r="S103" s="158"/>
      <c r="T103" s="158"/>
      <c r="U103" s="158"/>
      <c r="V103" s="158"/>
      <c r="W103" s="158"/>
    </row>
    <row r="104" spans="1:23">
      <c r="A104" s="158"/>
      <c r="B104" s="158"/>
      <c r="C104" s="158"/>
      <c r="D104" s="158"/>
      <c r="E104" s="158"/>
      <c r="F104" s="158"/>
      <c r="G104" s="158"/>
      <c r="H104" s="158"/>
      <c r="J104" s="158"/>
      <c r="K104" s="158"/>
      <c r="L104" s="158"/>
      <c r="M104" s="158"/>
      <c r="N104" s="162"/>
      <c r="O104" s="162"/>
      <c r="P104" s="162"/>
      <c r="Q104" s="158"/>
      <c r="R104" s="158"/>
      <c r="S104" s="158"/>
      <c r="T104" s="158"/>
      <c r="U104" s="158"/>
      <c r="V104" s="158"/>
      <c r="W104" s="158"/>
    </row>
    <row r="105" spans="1:23">
      <c r="A105" s="158"/>
      <c r="B105" s="158"/>
      <c r="C105" s="158"/>
      <c r="D105" s="158"/>
      <c r="E105" s="158"/>
      <c r="F105" s="158"/>
      <c r="G105" s="158"/>
      <c r="H105" s="158"/>
      <c r="J105" s="158"/>
      <c r="K105" s="158"/>
      <c r="L105" s="158"/>
      <c r="M105" s="158"/>
      <c r="N105" s="162"/>
      <c r="O105" s="162"/>
      <c r="P105" s="162"/>
      <c r="Q105" s="158"/>
      <c r="R105" s="158"/>
      <c r="S105" s="158"/>
      <c r="T105" s="158"/>
      <c r="U105" s="158"/>
      <c r="V105" s="158"/>
      <c r="W105" s="158"/>
    </row>
    <row r="106" spans="1:23">
      <c r="A106" s="158"/>
      <c r="B106" s="158"/>
      <c r="C106" s="158"/>
      <c r="D106" s="158"/>
      <c r="E106" s="158"/>
      <c r="F106" s="158"/>
      <c r="G106" s="158"/>
      <c r="H106" s="158"/>
      <c r="J106" s="158"/>
      <c r="K106" s="158"/>
      <c r="L106" s="158"/>
      <c r="M106" s="158"/>
      <c r="N106" s="162"/>
      <c r="O106" s="162"/>
      <c r="P106" s="162"/>
      <c r="Q106" s="158"/>
      <c r="R106" s="158"/>
      <c r="S106" s="158"/>
      <c r="T106" s="158"/>
      <c r="U106" s="158"/>
      <c r="V106" s="158"/>
      <c r="W106" s="158"/>
    </row>
    <row r="107" spans="1:23">
      <c r="A107" s="158"/>
      <c r="B107" s="158"/>
      <c r="C107" s="158"/>
      <c r="D107" s="158"/>
      <c r="E107" s="158"/>
      <c r="F107" s="158"/>
      <c r="G107" s="158"/>
      <c r="H107" s="158"/>
      <c r="J107" s="158"/>
      <c r="K107" s="158"/>
      <c r="L107" s="158"/>
      <c r="M107" s="158"/>
      <c r="N107" s="162"/>
      <c r="O107" s="162"/>
      <c r="P107" s="162"/>
      <c r="Q107" s="158"/>
      <c r="R107" s="158"/>
      <c r="S107" s="158"/>
      <c r="T107" s="158"/>
      <c r="U107" s="158"/>
      <c r="V107" s="158"/>
      <c r="W107" s="158"/>
    </row>
    <row r="108" spans="1:23">
      <c r="A108" s="158"/>
      <c r="B108" s="158"/>
      <c r="C108" s="158"/>
      <c r="D108" s="158"/>
      <c r="E108" s="158"/>
      <c r="F108" s="158"/>
      <c r="G108" s="158"/>
      <c r="H108" s="158"/>
      <c r="J108" s="158"/>
      <c r="K108" s="158"/>
      <c r="L108" s="158"/>
      <c r="M108" s="158"/>
      <c r="N108" s="162"/>
      <c r="O108" s="162"/>
      <c r="P108" s="162"/>
      <c r="Q108" s="158"/>
      <c r="R108" s="158"/>
      <c r="S108" s="158"/>
      <c r="T108" s="158"/>
      <c r="U108" s="158"/>
      <c r="V108" s="158"/>
      <c r="W108" s="158"/>
    </row>
    <row r="109" spans="1:23">
      <c r="A109" s="158"/>
      <c r="B109" s="158"/>
      <c r="C109" s="158"/>
      <c r="D109" s="158"/>
      <c r="E109" s="158"/>
      <c r="F109" s="158"/>
      <c r="G109" s="158"/>
      <c r="H109" s="158"/>
      <c r="J109" s="158"/>
      <c r="K109" s="158"/>
      <c r="L109" s="158"/>
      <c r="M109" s="158"/>
      <c r="N109" s="162"/>
      <c r="O109" s="162"/>
      <c r="P109" s="162"/>
      <c r="Q109" s="158"/>
      <c r="R109" s="158"/>
      <c r="S109" s="158"/>
      <c r="T109" s="158"/>
      <c r="U109" s="158"/>
      <c r="V109" s="158"/>
      <c r="W109" s="158"/>
    </row>
    <row r="110" spans="1:23">
      <c r="A110" s="158"/>
      <c r="B110" s="158"/>
      <c r="C110" s="158"/>
      <c r="D110" s="158"/>
      <c r="E110" s="158"/>
      <c r="F110" s="158"/>
      <c r="G110" s="158"/>
      <c r="H110" s="158"/>
      <c r="J110" s="158"/>
      <c r="K110" s="158"/>
      <c r="L110" s="158"/>
      <c r="M110" s="158"/>
      <c r="N110" s="162"/>
      <c r="O110" s="162"/>
      <c r="P110" s="162"/>
      <c r="Q110" s="158"/>
      <c r="R110" s="158"/>
      <c r="S110" s="158"/>
      <c r="T110" s="158"/>
      <c r="U110" s="158"/>
      <c r="V110" s="158"/>
      <c r="W110" s="158"/>
    </row>
    <row r="111" spans="1:23">
      <c r="A111" s="158"/>
      <c r="B111" s="158"/>
      <c r="C111" s="158"/>
      <c r="D111" s="158"/>
      <c r="E111" s="158"/>
      <c r="F111" s="158"/>
      <c r="G111" s="158"/>
      <c r="H111" s="158"/>
      <c r="J111" s="158"/>
      <c r="K111" s="158"/>
      <c r="L111" s="158"/>
      <c r="M111" s="158"/>
      <c r="N111" s="162"/>
      <c r="O111" s="162"/>
      <c r="P111" s="162"/>
      <c r="Q111" s="158"/>
      <c r="R111" s="158"/>
      <c r="S111" s="158"/>
      <c r="T111" s="158"/>
      <c r="U111" s="158"/>
      <c r="V111" s="158"/>
      <c r="W111" s="158"/>
    </row>
    <row r="112" spans="1:23">
      <c r="A112" s="158"/>
      <c r="B112" s="158"/>
      <c r="C112" s="158"/>
      <c r="D112" s="158"/>
      <c r="E112" s="158"/>
      <c r="F112" s="158"/>
      <c r="G112" s="158"/>
      <c r="H112" s="158"/>
      <c r="J112" s="158"/>
      <c r="K112" s="158"/>
      <c r="L112" s="158"/>
      <c r="M112" s="158"/>
      <c r="N112" s="162"/>
      <c r="O112" s="162"/>
      <c r="P112" s="162"/>
      <c r="Q112" s="158"/>
      <c r="R112" s="158"/>
      <c r="S112" s="158"/>
      <c r="T112" s="158"/>
      <c r="U112" s="158"/>
      <c r="V112" s="158"/>
      <c r="W112" s="158"/>
    </row>
    <row r="113" spans="1:23">
      <c r="A113" s="158"/>
      <c r="B113" s="158"/>
      <c r="C113" s="158"/>
      <c r="D113" s="158"/>
      <c r="E113" s="158"/>
      <c r="F113" s="158"/>
      <c r="G113" s="158"/>
      <c r="H113" s="158"/>
      <c r="J113" s="158"/>
      <c r="K113" s="158"/>
      <c r="L113" s="158"/>
      <c r="M113" s="158"/>
      <c r="N113" s="162"/>
      <c r="O113" s="162"/>
      <c r="P113" s="162"/>
      <c r="Q113" s="158"/>
      <c r="R113" s="158"/>
      <c r="S113" s="158"/>
      <c r="T113" s="158"/>
      <c r="U113" s="158"/>
      <c r="V113" s="158"/>
      <c r="W113" s="158"/>
    </row>
    <row r="114" spans="1:23">
      <c r="A114" s="158"/>
      <c r="B114" s="158"/>
      <c r="C114" s="158"/>
      <c r="D114" s="158"/>
      <c r="E114" s="158"/>
      <c r="F114" s="158"/>
      <c r="G114" s="158"/>
      <c r="H114" s="158"/>
      <c r="J114" s="158"/>
      <c r="K114" s="158"/>
      <c r="L114" s="158"/>
      <c r="M114" s="158"/>
      <c r="N114" s="162"/>
      <c r="O114" s="162"/>
      <c r="P114" s="162"/>
      <c r="Q114" s="158"/>
      <c r="R114" s="158"/>
      <c r="S114" s="158"/>
      <c r="T114" s="158"/>
      <c r="U114" s="158"/>
      <c r="V114" s="158"/>
      <c r="W114" s="158"/>
    </row>
    <row r="115" spans="1:23">
      <c r="A115" s="158"/>
      <c r="B115" s="158"/>
      <c r="C115" s="158"/>
      <c r="D115" s="158"/>
      <c r="E115" s="158"/>
      <c r="F115" s="158"/>
      <c r="G115" s="158"/>
      <c r="H115" s="158"/>
      <c r="J115" s="158"/>
      <c r="K115" s="158"/>
      <c r="L115" s="158"/>
      <c r="M115" s="158"/>
      <c r="N115" s="162"/>
      <c r="O115" s="162"/>
      <c r="P115" s="162"/>
      <c r="Q115" s="158"/>
      <c r="R115" s="158"/>
      <c r="S115" s="158"/>
      <c r="T115" s="158"/>
      <c r="U115" s="158"/>
      <c r="V115" s="158"/>
      <c r="W115" s="158"/>
    </row>
    <row r="116" spans="1:23">
      <c r="A116" s="158"/>
      <c r="B116" s="158"/>
      <c r="C116" s="158"/>
      <c r="D116" s="158"/>
      <c r="E116" s="158"/>
      <c r="F116" s="158"/>
      <c r="G116" s="158"/>
      <c r="H116" s="158"/>
      <c r="J116" s="158"/>
      <c r="K116" s="158"/>
      <c r="L116" s="158"/>
      <c r="M116" s="158"/>
      <c r="N116" s="162"/>
      <c r="O116" s="162"/>
      <c r="P116" s="162"/>
      <c r="Q116" s="158"/>
      <c r="R116" s="158"/>
      <c r="S116" s="158"/>
      <c r="T116" s="158"/>
      <c r="U116" s="158"/>
      <c r="V116" s="158"/>
      <c r="W116" s="158"/>
    </row>
    <row r="117" spans="1:23">
      <c r="A117" s="158"/>
      <c r="B117" s="158"/>
      <c r="C117" s="158"/>
      <c r="D117" s="158"/>
      <c r="E117" s="158"/>
      <c r="F117" s="158"/>
      <c r="G117" s="158"/>
      <c r="H117" s="158"/>
      <c r="J117" s="158"/>
      <c r="K117" s="158"/>
      <c r="L117" s="158"/>
      <c r="M117" s="158"/>
      <c r="N117" s="162"/>
      <c r="O117" s="162"/>
      <c r="P117" s="162"/>
      <c r="Q117" s="158"/>
      <c r="R117" s="158"/>
      <c r="S117" s="158"/>
      <c r="T117" s="158"/>
      <c r="U117" s="158"/>
      <c r="V117" s="158"/>
      <c r="W117" s="158"/>
    </row>
    <row r="118" spans="1:23">
      <c r="A118" s="158"/>
      <c r="B118" s="158"/>
      <c r="C118" s="158"/>
      <c r="D118" s="158"/>
      <c r="E118" s="158"/>
      <c r="F118" s="158"/>
      <c r="G118" s="158"/>
      <c r="H118" s="158"/>
      <c r="J118" s="158"/>
      <c r="K118" s="158"/>
      <c r="L118" s="158"/>
      <c r="M118" s="158"/>
      <c r="N118" s="162"/>
      <c r="O118" s="162"/>
      <c r="P118" s="162"/>
      <c r="Q118" s="158"/>
      <c r="R118" s="158"/>
      <c r="S118" s="158"/>
      <c r="T118" s="158"/>
      <c r="U118" s="158"/>
      <c r="V118" s="158"/>
      <c r="W118" s="158"/>
    </row>
    <row r="119" spans="1:23">
      <c r="A119" s="158"/>
      <c r="B119" s="158"/>
      <c r="C119" s="158"/>
      <c r="D119" s="158"/>
      <c r="E119" s="158"/>
      <c r="F119" s="158"/>
      <c r="G119" s="158"/>
      <c r="H119" s="158"/>
      <c r="J119" s="158"/>
      <c r="K119" s="158"/>
      <c r="L119" s="158"/>
      <c r="M119" s="158"/>
      <c r="N119" s="162"/>
      <c r="O119" s="162"/>
      <c r="P119" s="162"/>
      <c r="Q119" s="158"/>
      <c r="R119" s="158"/>
      <c r="S119" s="158"/>
      <c r="T119" s="158"/>
      <c r="U119" s="158"/>
      <c r="V119" s="158"/>
      <c r="W119" s="158"/>
    </row>
    <row r="120" spans="1:23">
      <c r="A120" s="158"/>
      <c r="B120" s="158"/>
      <c r="C120" s="158"/>
      <c r="D120" s="158"/>
      <c r="E120" s="158"/>
      <c r="F120" s="158"/>
      <c r="G120" s="158"/>
      <c r="H120" s="158"/>
      <c r="J120" s="158"/>
      <c r="K120" s="158"/>
      <c r="L120" s="158"/>
      <c r="M120" s="158"/>
      <c r="N120" s="162"/>
      <c r="O120" s="162"/>
      <c r="P120" s="162"/>
      <c r="Q120" s="158"/>
      <c r="R120" s="158"/>
      <c r="S120" s="158"/>
      <c r="T120" s="158"/>
      <c r="U120" s="158"/>
      <c r="V120" s="158"/>
      <c r="W120" s="158"/>
    </row>
    <row r="121" spans="1:23">
      <c r="A121" s="158"/>
      <c r="B121" s="158"/>
      <c r="C121" s="158"/>
      <c r="D121" s="158"/>
      <c r="E121" s="158"/>
      <c r="F121" s="158"/>
      <c r="G121" s="158"/>
      <c r="H121" s="158"/>
      <c r="J121" s="158"/>
      <c r="K121" s="158"/>
      <c r="L121" s="158"/>
      <c r="M121" s="158"/>
      <c r="N121" s="162"/>
      <c r="O121" s="162"/>
      <c r="P121" s="162"/>
      <c r="Q121" s="158"/>
      <c r="R121" s="158"/>
      <c r="S121" s="158"/>
      <c r="T121" s="158"/>
      <c r="U121" s="158"/>
      <c r="V121" s="158"/>
      <c r="W121" s="158"/>
    </row>
    <row r="122" spans="1:23">
      <c r="A122" s="158"/>
      <c r="B122" s="158"/>
      <c r="C122" s="158"/>
      <c r="D122" s="158"/>
      <c r="E122" s="158"/>
      <c r="F122" s="158"/>
      <c r="G122" s="158"/>
      <c r="H122" s="158"/>
      <c r="J122" s="158"/>
      <c r="K122" s="158"/>
      <c r="L122" s="158"/>
      <c r="M122" s="158"/>
      <c r="N122" s="162"/>
      <c r="O122" s="162"/>
      <c r="P122" s="162"/>
      <c r="Q122" s="158"/>
      <c r="R122" s="158"/>
      <c r="S122" s="158"/>
      <c r="T122" s="158"/>
      <c r="U122" s="158"/>
      <c r="V122" s="158"/>
      <c r="W122" s="158"/>
    </row>
    <row r="123" spans="1:23">
      <c r="A123" s="158"/>
      <c r="B123" s="158"/>
      <c r="C123" s="158"/>
      <c r="D123" s="158"/>
      <c r="E123" s="158"/>
      <c r="F123" s="158"/>
      <c r="G123" s="158"/>
      <c r="H123" s="158"/>
      <c r="J123" s="158"/>
      <c r="K123" s="158"/>
      <c r="L123" s="158"/>
      <c r="M123" s="158"/>
      <c r="N123" s="162"/>
      <c r="O123" s="162"/>
      <c r="P123" s="162"/>
      <c r="Q123" s="158"/>
      <c r="R123" s="158"/>
      <c r="S123" s="158"/>
      <c r="T123" s="158"/>
      <c r="U123" s="158"/>
      <c r="V123" s="158"/>
      <c r="W123" s="158"/>
    </row>
    <row r="124" spans="1:23">
      <c r="A124" s="158"/>
      <c r="B124" s="158"/>
      <c r="C124" s="158"/>
      <c r="D124" s="158"/>
      <c r="E124" s="158"/>
      <c r="F124" s="158"/>
      <c r="G124" s="158"/>
      <c r="H124" s="158"/>
      <c r="J124" s="158"/>
      <c r="K124" s="158"/>
      <c r="L124" s="158"/>
      <c r="M124" s="158"/>
      <c r="N124" s="162"/>
      <c r="O124" s="162"/>
      <c r="P124" s="162"/>
      <c r="Q124" s="158"/>
      <c r="R124" s="158"/>
      <c r="S124" s="158"/>
      <c r="T124" s="158"/>
      <c r="U124" s="158"/>
      <c r="V124" s="158"/>
      <c r="W124" s="158"/>
    </row>
    <row r="125" spans="1:23">
      <c r="A125" s="158"/>
      <c r="B125" s="158"/>
      <c r="C125" s="158"/>
      <c r="D125" s="158"/>
      <c r="E125" s="158"/>
      <c r="F125" s="158"/>
      <c r="G125" s="158"/>
      <c r="H125" s="158"/>
      <c r="J125" s="158"/>
      <c r="K125" s="158"/>
      <c r="L125" s="158"/>
      <c r="M125" s="158"/>
      <c r="N125" s="162"/>
      <c r="O125" s="162"/>
      <c r="P125" s="162"/>
      <c r="Q125" s="158"/>
      <c r="R125" s="158"/>
      <c r="S125" s="158"/>
      <c r="T125" s="158"/>
      <c r="U125" s="158"/>
      <c r="V125" s="158"/>
      <c r="W125" s="158"/>
    </row>
    <row r="126" spans="1:23">
      <c r="A126" s="158"/>
      <c r="B126" s="158"/>
      <c r="C126" s="158"/>
      <c r="D126" s="158"/>
      <c r="E126" s="158"/>
      <c r="F126" s="158"/>
      <c r="G126" s="158"/>
      <c r="H126" s="158"/>
      <c r="J126" s="158"/>
      <c r="K126" s="158"/>
      <c r="L126" s="158"/>
      <c r="M126" s="158"/>
      <c r="N126" s="162"/>
      <c r="O126" s="162"/>
      <c r="P126" s="162"/>
      <c r="Q126" s="158"/>
      <c r="R126" s="158"/>
      <c r="S126" s="158"/>
      <c r="T126" s="158"/>
      <c r="U126" s="158"/>
      <c r="V126" s="158"/>
      <c r="W126" s="158"/>
    </row>
    <row r="127" spans="1:23">
      <c r="A127" s="158"/>
      <c r="B127" s="158"/>
      <c r="C127" s="158"/>
      <c r="D127" s="158"/>
      <c r="E127" s="158"/>
      <c r="F127" s="158"/>
      <c r="G127" s="158"/>
      <c r="H127" s="158"/>
      <c r="J127" s="158"/>
      <c r="K127" s="158"/>
      <c r="L127" s="158"/>
      <c r="M127" s="158"/>
      <c r="N127" s="162"/>
      <c r="O127" s="162"/>
      <c r="P127" s="162"/>
      <c r="Q127" s="158"/>
      <c r="R127" s="158"/>
      <c r="S127" s="158"/>
      <c r="T127" s="158"/>
      <c r="U127" s="158"/>
      <c r="V127" s="158"/>
      <c r="W127" s="158"/>
    </row>
    <row r="128" spans="1:23">
      <c r="A128" s="158"/>
      <c r="B128" s="158"/>
      <c r="C128" s="158"/>
      <c r="D128" s="158"/>
      <c r="E128" s="158"/>
      <c r="F128" s="158"/>
      <c r="G128" s="158"/>
      <c r="H128" s="158"/>
      <c r="J128" s="158"/>
      <c r="K128" s="158"/>
      <c r="L128" s="158"/>
      <c r="M128" s="158"/>
      <c r="N128" s="162"/>
      <c r="O128" s="162"/>
      <c r="P128" s="162"/>
      <c r="Q128" s="158"/>
      <c r="R128" s="158"/>
      <c r="S128" s="158"/>
      <c r="T128" s="158"/>
      <c r="U128" s="158"/>
      <c r="V128" s="158"/>
      <c r="W128" s="158"/>
    </row>
    <row r="129" spans="1:23">
      <c r="A129" s="158"/>
      <c r="B129" s="158"/>
      <c r="C129" s="158"/>
      <c r="D129" s="158"/>
      <c r="E129" s="158"/>
      <c r="F129" s="158"/>
      <c r="G129" s="158"/>
      <c r="H129" s="158"/>
      <c r="J129" s="158"/>
      <c r="K129" s="158"/>
      <c r="L129" s="158"/>
      <c r="M129" s="158"/>
      <c r="N129" s="162"/>
      <c r="O129" s="162"/>
      <c r="P129" s="162"/>
      <c r="Q129" s="158"/>
      <c r="R129" s="158"/>
      <c r="S129" s="158"/>
      <c r="T129" s="158"/>
      <c r="U129" s="158"/>
      <c r="V129" s="158"/>
      <c r="W129" s="158"/>
    </row>
    <row r="130" spans="1:23">
      <c r="A130" s="158"/>
      <c r="B130" s="158"/>
      <c r="C130" s="158"/>
      <c r="D130" s="158"/>
      <c r="E130" s="158"/>
      <c r="F130" s="158"/>
      <c r="G130" s="158"/>
      <c r="H130" s="158"/>
      <c r="J130" s="158"/>
      <c r="K130" s="158"/>
      <c r="L130" s="158"/>
      <c r="M130" s="158"/>
      <c r="N130" s="162"/>
      <c r="O130" s="162"/>
      <c r="P130" s="162"/>
      <c r="Q130" s="158"/>
      <c r="R130" s="158"/>
      <c r="S130" s="158"/>
      <c r="T130" s="158"/>
      <c r="U130" s="158"/>
      <c r="V130" s="158"/>
      <c r="W130" s="158"/>
    </row>
    <row r="131" spans="1:23">
      <c r="A131" s="158"/>
      <c r="B131" s="158"/>
      <c r="C131" s="158"/>
      <c r="D131" s="158"/>
      <c r="E131" s="158"/>
      <c r="F131" s="158"/>
      <c r="G131" s="158"/>
      <c r="H131" s="158"/>
      <c r="J131" s="158"/>
      <c r="K131" s="158"/>
      <c r="L131" s="158"/>
      <c r="M131" s="158"/>
      <c r="N131" s="162"/>
      <c r="O131" s="162"/>
      <c r="P131" s="162"/>
      <c r="Q131" s="158"/>
      <c r="R131" s="158"/>
      <c r="S131" s="158"/>
      <c r="T131" s="158"/>
      <c r="U131" s="158"/>
      <c r="V131" s="158"/>
      <c r="W131" s="158"/>
    </row>
    <row r="132" spans="1:23">
      <c r="A132" s="158"/>
      <c r="B132" s="158"/>
      <c r="C132" s="158"/>
      <c r="D132" s="158"/>
      <c r="E132" s="158"/>
      <c r="F132" s="158"/>
      <c r="G132" s="158"/>
      <c r="H132" s="158"/>
      <c r="J132" s="158"/>
      <c r="K132" s="158"/>
      <c r="L132" s="158"/>
      <c r="M132" s="158"/>
      <c r="N132" s="162"/>
      <c r="O132" s="162"/>
      <c r="P132" s="162"/>
      <c r="Q132" s="158"/>
      <c r="R132" s="158"/>
      <c r="S132" s="158"/>
      <c r="T132" s="158"/>
      <c r="U132" s="158"/>
      <c r="V132" s="158"/>
      <c r="W132" s="158"/>
    </row>
    <row r="133" spans="1:23">
      <c r="A133" s="158"/>
      <c r="B133" s="158"/>
      <c r="C133" s="158"/>
      <c r="D133" s="158"/>
      <c r="E133" s="158"/>
      <c r="F133" s="158"/>
      <c r="G133" s="158"/>
      <c r="H133" s="158"/>
      <c r="J133" s="158"/>
      <c r="K133" s="158"/>
      <c r="L133" s="158"/>
      <c r="M133" s="158"/>
      <c r="N133" s="162"/>
      <c r="O133" s="162"/>
      <c r="P133" s="162"/>
      <c r="Q133" s="158"/>
      <c r="R133" s="158"/>
      <c r="S133" s="158"/>
      <c r="T133" s="158"/>
      <c r="U133" s="158"/>
      <c r="V133" s="158"/>
      <c r="W133" s="158"/>
    </row>
    <row r="134" spans="1:23">
      <c r="A134" s="158"/>
      <c r="B134" s="158"/>
      <c r="C134" s="158"/>
      <c r="D134" s="158"/>
      <c r="E134" s="158"/>
      <c r="F134" s="158"/>
      <c r="G134" s="158"/>
      <c r="H134" s="158"/>
      <c r="J134" s="158"/>
      <c r="K134" s="158"/>
      <c r="L134" s="158"/>
      <c r="M134" s="158"/>
      <c r="N134" s="162"/>
      <c r="O134" s="162"/>
      <c r="P134" s="162"/>
      <c r="Q134" s="158"/>
      <c r="R134" s="158"/>
      <c r="S134" s="158"/>
      <c r="T134" s="158"/>
      <c r="U134" s="158"/>
      <c r="V134" s="158"/>
      <c r="W134" s="158"/>
    </row>
    <row r="135" spans="1:23">
      <c r="A135" s="158"/>
      <c r="B135" s="158"/>
      <c r="C135" s="158"/>
      <c r="D135" s="158"/>
      <c r="E135" s="158"/>
      <c r="F135" s="158"/>
      <c r="G135" s="158"/>
      <c r="H135" s="158"/>
      <c r="J135" s="158"/>
      <c r="K135" s="158"/>
      <c r="L135" s="158"/>
      <c r="M135" s="158"/>
      <c r="N135" s="162"/>
      <c r="O135" s="162"/>
      <c r="P135" s="162"/>
      <c r="Q135" s="158"/>
      <c r="R135" s="158"/>
      <c r="S135" s="158"/>
      <c r="T135" s="158"/>
      <c r="U135" s="158"/>
      <c r="V135" s="158"/>
      <c r="W135" s="158"/>
    </row>
    <row r="136" spans="1:23">
      <c r="A136" s="158"/>
      <c r="B136" s="158"/>
      <c r="C136" s="158"/>
      <c r="D136" s="158"/>
      <c r="E136" s="158"/>
      <c r="F136" s="158"/>
      <c r="G136" s="158"/>
      <c r="H136" s="158"/>
      <c r="J136" s="158"/>
      <c r="K136" s="158"/>
      <c r="L136" s="158"/>
      <c r="M136" s="158"/>
      <c r="N136" s="162"/>
      <c r="O136" s="162"/>
      <c r="P136" s="162"/>
      <c r="Q136" s="158"/>
      <c r="R136" s="158"/>
      <c r="S136" s="158"/>
      <c r="T136" s="158"/>
      <c r="U136" s="158"/>
      <c r="V136" s="158"/>
      <c r="W136" s="158"/>
    </row>
    <row r="137" spans="1:23">
      <c r="A137" s="158"/>
      <c r="B137" s="158"/>
      <c r="C137" s="158"/>
      <c r="D137" s="158"/>
      <c r="E137" s="158"/>
      <c r="F137" s="158"/>
      <c r="G137" s="158"/>
      <c r="H137" s="158"/>
      <c r="J137" s="158"/>
      <c r="K137" s="158"/>
      <c r="L137" s="158"/>
      <c r="M137" s="158"/>
      <c r="N137" s="162"/>
      <c r="O137" s="162"/>
      <c r="P137" s="162"/>
      <c r="Q137" s="158"/>
      <c r="R137" s="158"/>
      <c r="S137" s="158"/>
      <c r="T137" s="158"/>
      <c r="U137" s="158"/>
      <c r="V137" s="158"/>
      <c r="W137" s="158"/>
    </row>
    <row r="138" spans="1:23">
      <c r="A138" s="158"/>
      <c r="B138" s="158"/>
      <c r="C138" s="158"/>
      <c r="D138" s="158"/>
      <c r="E138" s="158"/>
      <c r="F138" s="158"/>
      <c r="G138" s="158"/>
      <c r="H138" s="158"/>
      <c r="J138" s="158"/>
      <c r="K138" s="158"/>
      <c r="L138" s="158"/>
      <c r="M138" s="158"/>
      <c r="N138" s="162"/>
      <c r="O138" s="162"/>
      <c r="P138" s="162"/>
      <c r="Q138" s="158"/>
      <c r="R138" s="158"/>
      <c r="S138" s="158"/>
      <c r="T138" s="158"/>
      <c r="U138" s="158"/>
      <c r="V138" s="158"/>
      <c r="W138" s="158"/>
    </row>
    <row r="139" spans="1:23">
      <c r="A139" s="158"/>
      <c r="B139" s="158"/>
      <c r="C139" s="158"/>
      <c r="D139" s="158"/>
      <c r="E139" s="158"/>
      <c r="F139" s="158"/>
      <c r="G139" s="158"/>
      <c r="H139" s="158"/>
      <c r="J139" s="158"/>
      <c r="K139" s="158"/>
      <c r="L139" s="158"/>
      <c r="M139" s="158"/>
      <c r="N139" s="162"/>
      <c r="O139" s="162"/>
      <c r="P139" s="162"/>
      <c r="Q139" s="158"/>
      <c r="R139" s="158"/>
      <c r="S139" s="158"/>
      <c r="T139" s="158"/>
      <c r="U139" s="158"/>
      <c r="V139" s="158"/>
      <c r="W139" s="158"/>
    </row>
    <row r="140" spans="1:23">
      <c r="A140" s="158"/>
      <c r="B140" s="158"/>
      <c r="C140" s="158"/>
      <c r="D140" s="158"/>
      <c r="E140" s="158"/>
      <c r="F140" s="158"/>
      <c r="G140" s="158"/>
      <c r="H140" s="158"/>
      <c r="J140" s="158"/>
      <c r="K140" s="158"/>
      <c r="L140" s="158"/>
      <c r="M140" s="158"/>
      <c r="N140" s="162"/>
      <c r="O140" s="162"/>
      <c r="P140" s="162"/>
      <c r="Q140" s="158"/>
      <c r="R140" s="158"/>
      <c r="S140" s="158"/>
      <c r="T140" s="158"/>
      <c r="U140" s="158"/>
      <c r="V140" s="158"/>
      <c r="W140" s="158"/>
    </row>
    <row r="141" spans="1:23">
      <c r="A141" s="158"/>
      <c r="B141" s="158"/>
      <c r="C141" s="158"/>
      <c r="D141" s="158"/>
      <c r="E141" s="158"/>
      <c r="F141" s="158"/>
      <c r="G141" s="158"/>
      <c r="H141" s="158"/>
      <c r="J141" s="158"/>
      <c r="K141" s="158"/>
      <c r="L141" s="158"/>
      <c r="M141" s="158"/>
      <c r="N141" s="162"/>
      <c r="O141" s="162"/>
      <c r="P141" s="162"/>
      <c r="Q141" s="158"/>
      <c r="R141" s="158"/>
      <c r="S141" s="158"/>
      <c r="T141" s="158"/>
      <c r="U141" s="158"/>
      <c r="V141" s="158"/>
      <c r="W141" s="158"/>
    </row>
    <row r="142" spans="1:23">
      <c r="A142" s="158"/>
      <c r="B142" s="158"/>
      <c r="C142" s="158"/>
      <c r="D142" s="158"/>
      <c r="E142" s="158"/>
      <c r="F142" s="158"/>
      <c r="G142" s="158"/>
      <c r="H142" s="158"/>
      <c r="J142" s="158"/>
      <c r="K142" s="158"/>
      <c r="L142" s="158"/>
      <c r="M142" s="158"/>
      <c r="N142" s="162"/>
      <c r="O142" s="162"/>
      <c r="P142" s="162"/>
      <c r="Q142" s="158"/>
      <c r="R142" s="158"/>
      <c r="S142" s="158"/>
      <c r="T142" s="158"/>
      <c r="U142" s="158"/>
      <c r="V142" s="158"/>
      <c r="W142" s="158"/>
    </row>
    <row r="143" spans="1:23">
      <c r="A143" s="158"/>
      <c r="B143" s="158"/>
      <c r="C143" s="158"/>
      <c r="D143" s="158"/>
      <c r="E143" s="158"/>
      <c r="F143" s="158"/>
      <c r="G143" s="158"/>
      <c r="H143" s="158"/>
      <c r="J143" s="158"/>
      <c r="K143" s="158"/>
      <c r="L143" s="158"/>
      <c r="M143" s="158"/>
      <c r="N143" s="162"/>
      <c r="O143" s="162"/>
      <c r="P143" s="162"/>
      <c r="Q143" s="158"/>
      <c r="R143" s="158"/>
      <c r="S143" s="158"/>
      <c r="T143" s="158"/>
      <c r="U143" s="158"/>
      <c r="V143" s="158"/>
      <c r="W143" s="158"/>
    </row>
    <row r="144" spans="1:23">
      <c r="A144" s="158"/>
      <c r="B144" s="158"/>
      <c r="C144" s="158"/>
      <c r="D144" s="158"/>
      <c r="E144" s="158"/>
      <c r="F144" s="158"/>
      <c r="G144" s="158"/>
      <c r="H144" s="158"/>
      <c r="J144" s="158"/>
      <c r="K144" s="158"/>
      <c r="L144" s="158"/>
      <c r="M144" s="158"/>
      <c r="N144" s="162"/>
      <c r="O144" s="162"/>
      <c r="P144" s="162"/>
      <c r="Q144" s="158"/>
      <c r="R144" s="158"/>
      <c r="S144" s="158"/>
      <c r="T144" s="158"/>
      <c r="U144" s="158"/>
      <c r="V144" s="158"/>
      <c r="W144" s="158"/>
    </row>
    <row r="145" spans="1:23">
      <c r="A145" s="158"/>
      <c r="B145" s="158"/>
      <c r="C145" s="158"/>
      <c r="D145" s="158"/>
      <c r="E145" s="158"/>
      <c r="F145" s="158"/>
      <c r="G145" s="158"/>
      <c r="H145" s="158"/>
      <c r="J145" s="158"/>
      <c r="K145" s="158"/>
      <c r="L145" s="158"/>
      <c r="M145" s="158"/>
      <c r="N145" s="162"/>
      <c r="O145" s="162"/>
      <c r="P145" s="162"/>
      <c r="Q145" s="158"/>
      <c r="R145" s="158"/>
      <c r="S145" s="158"/>
      <c r="T145" s="158"/>
      <c r="U145" s="158"/>
      <c r="V145" s="158"/>
      <c r="W145" s="158"/>
    </row>
    <row r="146" spans="1:23">
      <c r="A146" s="158"/>
      <c r="B146" s="158"/>
      <c r="C146" s="158"/>
      <c r="D146" s="158"/>
      <c r="E146" s="158"/>
      <c r="F146" s="158"/>
      <c r="G146" s="158"/>
      <c r="H146" s="158"/>
      <c r="J146" s="158"/>
      <c r="K146" s="158"/>
      <c r="L146" s="158"/>
      <c r="M146" s="158"/>
      <c r="N146" s="162"/>
      <c r="O146" s="162"/>
      <c r="P146" s="162"/>
      <c r="Q146" s="158"/>
      <c r="R146" s="158"/>
      <c r="S146" s="158"/>
      <c r="T146" s="158"/>
      <c r="U146" s="158"/>
      <c r="V146" s="158"/>
      <c r="W146" s="158"/>
    </row>
    <row r="147" spans="1:23">
      <c r="A147" s="158"/>
      <c r="B147" s="158"/>
      <c r="C147" s="158"/>
      <c r="D147" s="158"/>
      <c r="E147" s="158"/>
      <c r="F147" s="158"/>
      <c r="G147" s="158"/>
      <c r="H147" s="158"/>
      <c r="J147" s="158"/>
      <c r="K147" s="158"/>
      <c r="L147" s="158"/>
      <c r="M147" s="158"/>
      <c r="N147" s="162"/>
      <c r="O147" s="162"/>
      <c r="P147" s="162"/>
      <c r="Q147" s="158"/>
      <c r="R147" s="158"/>
      <c r="S147" s="158"/>
      <c r="T147" s="158"/>
      <c r="U147" s="158"/>
      <c r="V147" s="158"/>
      <c r="W147" s="158"/>
    </row>
    <row r="148" spans="1:23">
      <c r="A148" s="158"/>
      <c r="B148" s="158"/>
      <c r="C148" s="158"/>
      <c r="D148" s="158"/>
      <c r="E148" s="158"/>
      <c r="F148" s="158"/>
      <c r="G148" s="158"/>
      <c r="H148" s="158"/>
      <c r="J148" s="158"/>
      <c r="K148" s="158"/>
      <c r="L148" s="158"/>
      <c r="M148" s="158"/>
      <c r="N148" s="162"/>
      <c r="O148" s="162"/>
      <c r="P148" s="162"/>
      <c r="Q148" s="158"/>
      <c r="R148" s="158"/>
      <c r="S148" s="158"/>
      <c r="T148" s="158"/>
      <c r="U148" s="158"/>
      <c r="V148" s="158"/>
      <c r="W148" s="158"/>
    </row>
    <row r="149" spans="1:23">
      <c r="A149" s="158"/>
      <c r="B149" s="158"/>
      <c r="C149" s="158"/>
      <c r="D149" s="158"/>
      <c r="E149" s="158"/>
      <c r="F149" s="158"/>
      <c r="G149" s="158"/>
      <c r="H149" s="158"/>
      <c r="J149" s="158"/>
      <c r="K149" s="158"/>
      <c r="L149" s="158"/>
      <c r="M149" s="158"/>
      <c r="N149" s="162"/>
      <c r="O149" s="162"/>
      <c r="P149" s="162"/>
      <c r="Q149" s="158"/>
      <c r="R149" s="158"/>
      <c r="S149" s="158"/>
      <c r="T149" s="158"/>
      <c r="U149" s="158"/>
      <c r="V149" s="158"/>
      <c r="W149" s="158"/>
    </row>
    <row r="150" spans="1:23">
      <c r="A150" s="158"/>
      <c r="B150" s="158"/>
      <c r="C150" s="158"/>
      <c r="D150" s="158"/>
      <c r="E150" s="158"/>
      <c r="F150" s="158"/>
      <c r="G150" s="158"/>
      <c r="H150" s="158"/>
      <c r="J150" s="158"/>
      <c r="K150" s="158"/>
      <c r="L150" s="158"/>
      <c r="M150" s="158"/>
      <c r="N150" s="162"/>
      <c r="O150" s="162"/>
      <c r="P150" s="162"/>
      <c r="Q150" s="158"/>
      <c r="R150" s="158"/>
      <c r="S150" s="158"/>
      <c r="T150" s="158"/>
      <c r="U150" s="158"/>
      <c r="V150" s="158"/>
      <c r="W150" s="158"/>
    </row>
    <row r="151" spans="1:23">
      <c r="A151" s="158"/>
      <c r="B151" s="158"/>
      <c r="C151" s="158"/>
      <c r="D151" s="158"/>
      <c r="E151" s="158"/>
      <c r="F151" s="158"/>
      <c r="G151" s="158"/>
      <c r="H151" s="158"/>
      <c r="J151" s="158"/>
      <c r="K151" s="158"/>
      <c r="L151" s="158"/>
      <c r="M151" s="158"/>
      <c r="N151" s="162"/>
      <c r="O151" s="162"/>
      <c r="P151" s="162"/>
      <c r="Q151" s="158"/>
      <c r="R151" s="158"/>
      <c r="S151" s="158"/>
      <c r="T151" s="158"/>
      <c r="U151" s="158"/>
      <c r="V151" s="158"/>
      <c r="W151" s="158"/>
    </row>
    <row r="152" spans="1:23">
      <c r="A152" s="158"/>
      <c r="B152" s="158"/>
      <c r="C152" s="158"/>
      <c r="D152" s="158"/>
      <c r="E152" s="158"/>
      <c r="F152" s="158"/>
      <c r="G152" s="158"/>
      <c r="H152" s="158"/>
      <c r="J152" s="158"/>
      <c r="K152" s="158"/>
      <c r="L152" s="158"/>
      <c r="M152" s="158"/>
      <c r="N152" s="162"/>
      <c r="O152" s="162"/>
      <c r="P152" s="162"/>
      <c r="Q152" s="158"/>
      <c r="R152" s="158"/>
      <c r="S152" s="158"/>
      <c r="T152" s="158"/>
      <c r="U152" s="158"/>
      <c r="V152" s="158"/>
      <c r="W152" s="158"/>
    </row>
    <row r="153" spans="1:23">
      <c r="A153" s="158"/>
      <c r="B153" s="158"/>
      <c r="C153" s="158"/>
      <c r="D153" s="158"/>
      <c r="E153" s="158"/>
      <c r="F153" s="158"/>
      <c r="G153" s="158"/>
      <c r="H153" s="158"/>
      <c r="J153" s="158"/>
      <c r="K153" s="158"/>
      <c r="L153" s="158"/>
      <c r="M153" s="158"/>
      <c r="N153" s="162"/>
      <c r="O153" s="162"/>
      <c r="P153" s="162"/>
      <c r="Q153" s="158"/>
      <c r="R153" s="158"/>
      <c r="S153" s="158"/>
      <c r="T153" s="158"/>
      <c r="U153" s="158"/>
      <c r="V153" s="158"/>
      <c r="W153" s="158"/>
    </row>
    <row r="154" spans="1:23">
      <c r="A154" s="158"/>
      <c r="B154" s="158"/>
      <c r="C154" s="158"/>
      <c r="D154" s="158"/>
      <c r="E154" s="158"/>
      <c r="F154" s="158"/>
      <c r="G154" s="158"/>
      <c r="H154" s="158"/>
      <c r="J154" s="158"/>
      <c r="K154" s="158"/>
      <c r="L154" s="158"/>
      <c r="M154" s="158"/>
      <c r="N154" s="162"/>
      <c r="O154" s="162"/>
      <c r="P154" s="162"/>
      <c r="Q154" s="158"/>
      <c r="R154" s="158"/>
      <c r="S154" s="158"/>
      <c r="T154" s="158"/>
      <c r="U154" s="158"/>
      <c r="V154" s="158"/>
      <c r="W154" s="158"/>
    </row>
    <row r="155" spans="1:23">
      <c r="A155" s="158"/>
      <c r="B155" s="158"/>
      <c r="C155" s="158"/>
      <c r="D155" s="158"/>
      <c r="E155" s="158"/>
      <c r="F155" s="158"/>
      <c r="G155" s="158"/>
      <c r="H155" s="158"/>
      <c r="J155" s="158"/>
      <c r="K155" s="158"/>
      <c r="L155" s="158"/>
      <c r="M155" s="158"/>
      <c r="N155" s="162"/>
      <c r="O155" s="162"/>
      <c r="P155" s="162"/>
      <c r="Q155" s="158"/>
      <c r="R155" s="158"/>
      <c r="S155" s="158"/>
      <c r="T155" s="158"/>
      <c r="U155" s="158"/>
      <c r="V155" s="158"/>
      <c r="W155" s="158"/>
    </row>
    <row r="156" spans="1:23">
      <c r="A156" s="158"/>
      <c r="B156" s="158"/>
      <c r="C156" s="158"/>
      <c r="D156" s="158"/>
      <c r="E156" s="158"/>
      <c r="F156" s="158"/>
      <c r="G156" s="158"/>
      <c r="H156" s="158"/>
      <c r="J156" s="158"/>
      <c r="K156" s="158"/>
      <c r="L156" s="158"/>
      <c r="M156" s="158"/>
      <c r="N156" s="162"/>
      <c r="O156" s="162"/>
      <c r="P156" s="162"/>
      <c r="Q156" s="158"/>
      <c r="R156" s="158"/>
      <c r="S156" s="158"/>
      <c r="T156" s="158"/>
      <c r="U156" s="158"/>
      <c r="V156" s="158"/>
      <c r="W156" s="158"/>
    </row>
    <row r="157" spans="1:23">
      <c r="A157" s="158"/>
      <c r="B157" s="158"/>
      <c r="C157" s="158"/>
      <c r="D157" s="158"/>
      <c r="E157" s="158"/>
      <c r="F157" s="158"/>
      <c r="G157" s="158"/>
      <c r="H157" s="158"/>
      <c r="J157" s="158"/>
      <c r="K157" s="158"/>
      <c r="L157" s="158"/>
      <c r="M157" s="158"/>
      <c r="N157" s="162"/>
      <c r="O157" s="162"/>
      <c r="P157" s="162"/>
      <c r="Q157" s="158"/>
      <c r="R157" s="158"/>
      <c r="S157" s="158"/>
      <c r="T157" s="158"/>
      <c r="U157" s="158"/>
      <c r="V157" s="158"/>
      <c r="W157" s="158"/>
    </row>
    <row r="158" spans="1:23">
      <c r="A158" s="158"/>
      <c r="B158" s="158"/>
      <c r="C158" s="158"/>
      <c r="D158" s="158"/>
      <c r="E158" s="158"/>
      <c r="F158" s="158"/>
      <c r="G158" s="158"/>
      <c r="H158" s="158"/>
      <c r="J158" s="158"/>
      <c r="K158" s="158"/>
      <c r="L158" s="158"/>
      <c r="M158" s="158"/>
      <c r="N158" s="162"/>
      <c r="O158" s="162"/>
      <c r="P158" s="162"/>
      <c r="Q158" s="158"/>
      <c r="R158" s="158"/>
      <c r="S158" s="158"/>
      <c r="T158" s="158"/>
      <c r="U158" s="158"/>
      <c r="V158" s="158"/>
      <c r="W158" s="158"/>
    </row>
    <row r="159" spans="1:23">
      <c r="A159" s="158"/>
      <c r="B159" s="158"/>
      <c r="C159" s="158"/>
      <c r="D159" s="158"/>
      <c r="E159" s="158"/>
      <c r="F159" s="158"/>
      <c r="G159" s="158"/>
      <c r="H159" s="158"/>
      <c r="J159" s="158"/>
      <c r="K159" s="158"/>
      <c r="L159" s="158"/>
      <c r="M159" s="158"/>
      <c r="N159" s="162"/>
      <c r="O159" s="162"/>
      <c r="P159" s="162"/>
      <c r="Q159" s="158"/>
      <c r="R159" s="158"/>
      <c r="S159" s="158"/>
      <c r="T159" s="158"/>
      <c r="U159" s="158"/>
      <c r="V159" s="158"/>
      <c r="W159" s="158"/>
    </row>
    <row r="160" spans="1:23">
      <c r="A160" s="158"/>
      <c r="B160" s="158"/>
      <c r="C160" s="158"/>
      <c r="D160" s="158"/>
      <c r="E160" s="158"/>
      <c r="F160" s="158"/>
      <c r="G160" s="158"/>
      <c r="H160" s="158"/>
      <c r="J160" s="158"/>
      <c r="K160" s="158"/>
      <c r="L160" s="158"/>
      <c r="M160" s="158"/>
      <c r="N160" s="162"/>
      <c r="O160" s="162"/>
      <c r="P160" s="162"/>
      <c r="Q160" s="158"/>
      <c r="R160" s="158"/>
      <c r="S160" s="158"/>
      <c r="T160" s="158"/>
      <c r="U160" s="158"/>
      <c r="V160" s="158"/>
      <c r="W160" s="158"/>
    </row>
    <row r="161" spans="1:23">
      <c r="A161" s="158"/>
      <c r="B161" s="158"/>
      <c r="C161" s="158"/>
      <c r="D161" s="158"/>
      <c r="E161" s="158"/>
      <c r="F161" s="158"/>
      <c r="G161" s="158"/>
      <c r="H161" s="158"/>
      <c r="J161" s="158"/>
      <c r="K161" s="158"/>
      <c r="L161" s="158"/>
      <c r="M161" s="158"/>
      <c r="N161" s="162"/>
      <c r="O161" s="162"/>
      <c r="P161" s="162"/>
      <c r="Q161" s="158"/>
      <c r="R161" s="158"/>
      <c r="S161" s="158"/>
      <c r="T161" s="158"/>
      <c r="U161" s="158"/>
      <c r="V161" s="158"/>
      <c r="W161" s="158"/>
    </row>
    <row r="162" spans="1:23">
      <c r="A162" s="158"/>
      <c r="B162" s="158"/>
      <c r="C162" s="158"/>
      <c r="D162" s="158"/>
      <c r="E162" s="158"/>
      <c r="F162" s="158"/>
      <c r="G162" s="158"/>
      <c r="H162" s="158"/>
      <c r="J162" s="158"/>
      <c r="K162" s="158"/>
      <c r="L162" s="158"/>
      <c r="M162" s="158"/>
      <c r="N162" s="162"/>
      <c r="O162" s="162"/>
      <c r="P162" s="162"/>
      <c r="Q162" s="158"/>
      <c r="R162" s="158"/>
      <c r="S162" s="158"/>
      <c r="T162" s="158"/>
      <c r="U162" s="158"/>
      <c r="V162" s="158"/>
      <c r="W162" s="158"/>
    </row>
    <row r="163" spans="1:23">
      <c r="A163" s="158"/>
      <c r="B163" s="158"/>
      <c r="C163" s="158"/>
      <c r="D163" s="158"/>
      <c r="E163" s="158"/>
      <c r="F163" s="158"/>
      <c r="G163" s="158"/>
      <c r="H163" s="158"/>
      <c r="J163" s="158"/>
      <c r="K163" s="158"/>
      <c r="L163" s="158"/>
      <c r="M163" s="158"/>
      <c r="N163" s="162"/>
      <c r="O163" s="162"/>
      <c r="P163" s="162"/>
      <c r="Q163" s="158"/>
      <c r="R163" s="158"/>
      <c r="S163" s="158"/>
      <c r="T163" s="158"/>
      <c r="U163" s="158"/>
      <c r="V163" s="158"/>
      <c r="W163" s="158"/>
    </row>
    <row r="164" spans="1:23">
      <c r="A164" s="158"/>
      <c r="B164" s="158"/>
      <c r="C164" s="158"/>
      <c r="D164" s="158"/>
      <c r="E164" s="158"/>
      <c r="F164" s="158"/>
      <c r="G164" s="158"/>
      <c r="H164" s="158"/>
      <c r="J164" s="158"/>
      <c r="K164" s="158"/>
      <c r="L164" s="158"/>
      <c r="M164" s="158"/>
      <c r="N164" s="162"/>
      <c r="O164" s="162"/>
      <c r="P164" s="162"/>
      <c r="Q164" s="158"/>
      <c r="R164" s="158"/>
      <c r="S164" s="158"/>
      <c r="T164" s="158"/>
      <c r="U164" s="158"/>
      <c r="V164" s="158"/>
      <c r="W164" s="158"/>
    </row>
    <row r="165" spans="1:23">
      <c r="A165" s="158"/>
      <c r="B165" s="158"/>
      <c r="C165" s="158"/>
      <c r="D165" s="158"/>
      <c r="E165" s="158"/>
      <c r="F165" s="158"/>
      <c r="G165" s="158"/>
      <c r="H165" s="158"/>
      <c r="J165" s="158"/>
      <c r="K165" s="158"/>
      <c r="L165" s="158"/>
      <c r="M165" s="158"/>
      <c r="N165" s="162"/>
      <c r="O165" s="162"/>
      <c r="P165" s="162"/>
      <c r="Q165" s="158"/>
      <c r="R165" s="158"/>
      <c r="S165" s="158"/>
      <c r="T165" s="158"/>
      <c r="U165" s="158"/>
      <c r="V165" s="158"/>
      <c r="W165" s="158"/>
    </row>
    <row r="166" spans="1:23">
      <c r="A166" s="158"/>
      <c r="B166" s="158"/>
      <c r="C166" s="158"/>
      <c r="D166" s="158"/>
      <c r="E166" s="158"/>
      <c r="F166" s="158"/>
      <c r="G166" s="158"/>
      <c r="H166" s="158"/>
      <c r="J166" s="158"/>
      <c r="K166" s="158"/>
      <c r="L166" s="158"/>
      <c r="M166" s="158"/>
      <c r="N166" s="162"/>
      <c r="O166" s="162"/>
      <c r="P166" s="162"/>
      <c r="Q166" s="158"/>
      <c r="R166" s="158"/>
      <c r="S166" s="158"/>
      <c r="T166" s="158"/>
      <c r="U166" s="158"/>
      <c r="V166" s="158"/>
      <c r="W166" s="158"/>
    </row>
    <row r="167" spans="1:23">
      <c r="A167" s="158"/>
      <c r="B167" s="158"/>
      <c r="C167" s="158"/>
      <c r="D167" s="158"/>
      <c r="E167" s="158"/>
      <c r="F167" s="158"/>
      <c r="G167" s="158"/>
      <c r="H167" s="158"/>
      <c r="J167" s="158"/>
      <c r="K167" s="158"/>
      <c r="L167" s="158"/>
      <c r="M167" s="158"/>
      <c r="N167" s="162"/>
      <c r="O167" s="162"/>
      <c r="P167" s="162"/>
      <c r="Q167" s="158"/>
      <c r="R167" s="158"/>
      <c r="S167" s="158"/>
      <c r="T167" s="158"/>
      <c r="U167" s="158"/>
      <c r="V167" s="158"/>
      <c r="W167" s="158"/>
    </row>
    <row r="168" spans="1:23">
      <c r="A168" s="158"/>
      <c r="B168" s="158"/>
      <c r="C168" s="158"/>
      <c r="D168" s="158"/>
      <c r="E168" s="158"/>
      <c r="F168" s="158"/>
      <c r="G168" s="158"/>
      <c r="H168" s="158"/>
      <c r="J168" s="158"/>
      <c r="K168" s="158"/>
      <c r="L168" s="158"/>
      <c r="M168" s="158"/>
      <c r="N168" s="162"/>
      <c r="O168" s="162"/>
      <c r="P168" s="162"/>
      <c r="Q168" s="158"/>
      <c r="R168" s="158"/>
      <c r="S168" s="158"/>
      <c r="T168" s="158"/>
      <c r="U168" s="158"/>
      <c r="V168" s="158"/>
      <c r="W168" s="158"/>
    </row>
    <row r="169" spans="1:23">
      <c r="A169" s="158"/>
      <c r="B169" s="158"/>
      <c r="C169" s="158"/>
      <c r="D169" s="158"/>
      <c r="E169" s="158"/>
      <c r="F169" s="158"/>
      <c r="G169" s="158"/>
      <c r="H169" s="158"/>
      <c r="J169" s="158"/>
      <c r="K169" s="158"/>
      <c r="L169" s="158"/>
      <c r="M169" s="158"/>
      <c r="N169" s="162"/>
      <c r="O169" s="162"/>
      <c r="P169" s="162"/>
      <c r="Q169" s="158"/>
      <c r="R169" s="158"/>
      <c r="S169" s="158"/>
      <c r="T169" s="158"/>
      <c r="U169" s="158"/>
      <c r="V169" s="158"/>
      <c r="W169" s="158"/>
    </row>
    <row r="170" spans="1:23">
      <c r="A170" s="158"/>
      <c r="B170" s="158"/>
      <c r="C170" s="158"/>
      <c r="D170" s="158"/>
      <c r="E170" s="158"/>
      <c r="F170" s="158"/>
      <c r="G170" s="158"/>
      <c r="H170" s="158"/>
      <c r="J170" s="158"/>
      <c r="K170" s="158"/>
      <c r="L170" s="158"/>
      <c r="M170" s="158"/>
      <c r="N170" s="162"/>
      <c r="O170" s="162"/>
      <c r="P170" s="162"/>
      <c r="Q170" s="158"/>
      <c r="R170" s="158"/>
      <c r="S170" s="158"/>
      <c r="T170" s="158"/>
      <c r="U170" s="158"/>
      <c r="V170" s="158"/>
      <c r="W170" s="158"/>
    </row>
    <row r="171" spans="1:23">
      <c r="A171" s="158"/>
      <c r="B171" s="158"/>
      <c r="C171" s="158"/>
      <c r="D171" s="158"/>
      <c r="E171" s="158"/>
      <c r="F171" s="158"/>
      <c r="G171" s="158"/>
      <c r="H171" s="158"/>
      <c r="J171" s="158"/>
      <c r="K171" s="158"/>
      <c r="L171" s="158"/>
      <c r="M171" s="158"/>
      <c r="N171" s="162"/>
      <c r="O171" s="162"/>
      <c r="P171" s="162"/>
      <c r="Q171" s="158"/>
      <c r="R171" s="158"/>
      <c r="S171" s="158"/>
      <c r="T171" s="158"/>
      <c r="U171" s="158"/>
      <c r="V171" s="158"/>
      <c r="W171" s="158"/>
    </row>
    <row r="172" spans="1:23">
      <c r="A172" s="158"/>
      <c r="B172" s="158"/>
      <c r="C172" s="158"/>
      <c r="D172" s="158"/>
      <c r="E172" s="158"/>
      <c r="F172" s="158"/>
      <c r="G172" s="158"/>
      <c r="H172" s="158"/>
      <c r="J172" s="158"/>
      <c r="K172" s="158"/>
      <c r="L172" s="158"/>
      <c r="M172" s="158"/>
      <c r="N172" s="162"/>
      <c r="O172" s="162"/>
      <c r="P172" s="162"/>
      <c r="Q172" s="158"/>
      <c r="R172" s="158"/>
      <c r="S172" s="158"/>
      <c r="T172" s="158"/>
      <c r="U172" s="158"/>
      <c r="V172" s="158"/>
      <c r="W172" s="158"/>
    </row>
    <row r="173" spans="1:23">
      <c r="A173" s="158"/>
      <c r="B173" s="158"/>
      <c r="C173" s="158"/>
      <c r="D173" s="158"/>
      <c r="E173" s="158"/>
      <c r="F173" s="158"/>
      <c r="G173" s="158"/>
      <c r="H173" s="158"/>
      <c r="J173" s="158"/>
      <c r="K173" s="158"/>
      <c r="L173" s="158"/>
      <c r="M173" s="158"/>
      <c r="N173" s="162"/>
      <c r="O173" s="162"/>
      <c r="P173" s="162"/>
      <c r="Q173" s="158"/>
      <c r="R173" s="158"/>
      <c r="S173" s="158"/>
      <c r="T173" s="158"/>
      <c r="U173" s="158"/>
      <c r="V173" s="158"/>
      <c r="W173" s="158"/>
    </row>
  </sheetData>
  <mergeCells count="68">
    <mergeCell ref="Q5:AC5"/>
    <mergeCell ref="Q6:AC6"/>
    <mergeCell ref="L5:L7"/>
    <mergeCell ref="F8:F9"/>
    <mergeCell ref="G8:G9"/>
    <mergeCell ref="H8:H9"/>
    <mergeCell ref="J8:J9"/>
    <mergeCell ref="N5:N7"/>
    <mergeCell ref="O5:O7"/>
    <mergeCell ref="P5:P7"/>
    <mergeCell ref="K8:K9"/>
    <mergeCell ref="I8:I9"/>
    <mergeCell ref="J5:J7"/>
    <mergeCell ref="K5:K7"/>
    <mergeCell ref="M5:M7"/>
    <mergeCell ref="A8:A9"/>
    <mergeCell ref="B8:B9"/>
    <mergeCell ref="C8:C9"/>
    <mergeCell ref="D8:D9"/>
    <mergeCell ref="E8:E9"/>
    <mergeCell ref="M10:M11"/>
    <mergeCell ref="L8:L9"/>
    <mergeCell ref="M8:M9"/>
    <mergeCell ref="A1:L1"/>
    <mergeCell ref="A2:I2"/>
    <mergeCell ref="A3:AC3"/>
    <mergeCell ref="A4:B4"/>
    <mergeCell ref="A5:A7"/>
    <mergeCell ref="G5:G7"/>
    <mergeCell ref="B5:B7"/>
    <mergeCell ref="C5:C7"/>
    <mergeCell ref="D5:D7"/>
    <mergeCell ref="E5:E7"/>
    <mergeCell ref="F5:F7"/>
    <mergeCell ref="H5:H7"/>
    <mergeCell ref="I5:I7"/>
    <mergeCell ref="A10:A11"/>
    <mergeCell ref="B10:B11"/>
    <mergeCell ref="C10:C11"/>
    <mergeCell ref="D10:D11"/>
    <mergeCell ref="E10:E11"/>
    <mergeCell ref="K24:K25"/>
    <mergeCell ref="K14:K15"/>
    <mergeCell ref="K16:K17"/>
    <mergeCell ref="K18:K19"/>
    <mergeCell ref="K20:K21"/>
    <mergeCell ref="K22:K23"/>
    <mergeCell ref="A12:A13"/>
    <mergeCell ref="B12:B13"/>
    <mergeCell ref="C12:C13"/>
    <mergeCell ref="D12:D13"/>
    <mergeCell ref="E12:E13"/>
    <mergeCell ref="AD5:AG6"/>
    <mergeCell ref="F12:F13"/>
    <mergeCell ref="G12:G13"/>
    <mergeCell ref="H12:H13"/>
    <mergeCell ref="I12:I13"/>
    <mergeCell ref="J12:J13"/>
    <mergeCell ref="M12:M13"/>
    <mergeCell ref="L12:L13"/>
    <mergeCell ref="K12:K13"/>
    <mergeCell ref="J10:J11"/>
    <mergeCell ref="H10:H11"/>
    <mergeCell ref="I10:I11"/>
    <mergeCell ref="F10:F11"/>
    <mergeCell ref="G10:G11"/>
    <mergeCell ref="K10:K11"/>
    <mergeCell ref="L10:L11"/>
  </mergeCells>
  <pageMargins left="0.70866141732283505" right="0.70866141732283505" top="0.74803149606299202" bottom="0.74803149606299202" header="0.31496062992126" footer="0.31496062992126"/>
  <pageSetup paperSize="9" scale="14" fitToHeight="0" orientation="landscape" r:id="rId1"/>
  <headerFooter>
    <oddFooter>&amp;R&amp;"Arial,Bold"&amp;20Page &amp;P of &amp;N</oddFooter>
  </headerFooter>
  <legacy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'C:\Users\BongakonkeH\AppData\Local\Microsoft\Windows\INetCache\Content.Outlook\SEYB1UVR\[Copy of Copy of Copy of DRAFT SDBIP COMMUNITY SERVICES 21 22 FY 5 26 2021 (002).xlsx]cds strategies 17 18'!#REF!</xm:f>
          </x14:formula1>
          <xm:sqref>C8:C11</xm:sqref>
        </x14:dataValidation>
        <x14:dataValidation type="list" allowBlank="1" showInputMessage="1" showErrorMessage="1">
          <x14:formula1>
            <xm:f>'C:\Users\indrasenc.MSUNDUZI\AppData\Local\Microsoft\Windows\Temporary Internet Files\Content.Outlook\2HR6HDY8\[Copy of Copy of SDBIP 2016 2017 MASTER 21 4 2016 M ZUMA COMM DEV.xlsx]kpa''s'!#REF!</xm:f>
          </x14:formula1>
          <xm:sqref>E8 E10 E12</xm:sqref>
        </x14:dataValidation>
        <x14:dataValidation type="list" allowBlank="1" showInputMessage="1" showErrorMessage="1">
          <x14:formula1>
            <xm:f>'C:\Users\LungisaniK\Documents\[Copy of SDBIP 2018 2019 FINAL FOR MID YEAR.xlsx]cds strategies 17 18'!#REF!</xm:f>
          </x14:formula1>
          <xm:sqref>C12</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BreakPreview" zoomScale="60" zoomScaleNormal="100" workbookViewId="0">
      <selection activeCell="AJ6" sqref="AJ6"/>
    </sheetView>
  </sheetViews>
  <sheetFormatPr defaultRowHeight="14.4"/>
  <sheetData>
    <row r="1" spans="1:10" ht="15.6">
      <c r="A1" s="308" t="s">
        <v>35</v>
      </c>
      <c r="B1" s="308"/>
      <c r="C1" s="308"/>
      <c r="D1" s="308"/>
      <c r="E1" s="308"/>
      <c r="F1" s="308"/>
      <c r="G1" s="308"/>
      <c r="H1" s="308"/>
      <c r="I1" s="308"/>
      <c r="J1" s="308"/>
    </row>
    <row r="2" spans="1:10" ht="15.6">
      <c r="A2" s="308" t="s">
        <v>2814</v>
      </c>
      <c r="B2" s="308"/>
      <c r="C2" s="308"/>
      <c r="D2" s="308"/>
      <c r="E2" s="308"/>
      <c r="F2" s="308"/>
      <c r="G2" s="308"/>
      <c r="H2" s="308"/>
      <c r="I2" s="308"/>
      <c r="J2" s="308"/>
    </row>
    <row r="3" spans="1:10">
      <c r="A3" s="155"/>
      <c r="B3" s="155"/>
      <c r="C3" s="155"/>
      <c r="D3" s="155"/>
      <c r="E3" s="155"/>
      <c r="F3" s="155"/>
      <c r="G3" s="155"/>
      <c r="H3" s="155"/>
      <c r="I3" s="155"/>
      <c r="J3" s="155"/>
    </row>
    <row r="4" spans="1:10" ht="15.6">
      <c r="A4" s="308" t="s">
        <v>128</v>
      </c>
      <c r="B4" s="308"/>
      <c r="C4" s="308"/>
      <c r="D4" s="308"/>
      <c r="E4" s="308"/>
      <c r="F4" s="308"/>
      <c r="G4" s="308"/>
      <c r="H4" s="308"/>
      <c r="I4" s="308"/>
      <c r="J4" s="308"/>
    </row>
    <row r="5" spans="1:10">
      <c r="A5" s="155"/>
      <c r="B5" s="155"/>
      <c r="C5" s="155"/>
      <c r="D5" s="155"/>
      <c r="E5" s="155"/>
      <c r="F5" s="155"/>
      <c r="G5" s="155"/>
      <c r="H5" s="155"/>
      <c r="I5" s="155"/>
      <c r="J5" s="155"/>
    </row>
    <row r="6" spans="1:10">
      <c r="A6" s="155"/>
      <c r="B6" s="155"/>
      <c r="C6" s="155"/>
      <c r="D6" s="155"/>
      <c r="E6" s="155"/>
      <c r="F6" s="155"/>
      <c r="G6" s="155"/>
      <c r="H6" s="155"/>
      <c r="I6" s="155"/>
      <c r="J6" s="155"/>
    </row>
    <row r="7" spans="1:10">
      <c r="A7" s="155"/>
      <c r="B7" s="155"/>
      <c r="C7" s="155"/>
      <c r="D7" s="155"/>
      <c r="E7" s="155"/>
      <c r="F7" s="155"/>
      <c r="G7" s="155"/>
      <c r="H7" s="155"/>
      <c r="I7" s="155"/>
      <c r="J7" s="155"/>
    </row>
    <row r="8" spans="1:10">
      <c r="A8" s="155"/>
      <c r="B8" s="155"/>
      <c r="C8" s="155"/>
      <c r="D8" s="155"/>
      <c r="E8" s="155"/>
      <c r="F8" s="155"/>
      <c r="G8" s="155"/>
      <c r="H8" s="155"/>
      <c r="I8" s="155"/>
      <c r="J8" s="155"/>
    </row>
    <row r="9" spans="1:10">
      <c r="A9" s="155"/>
      <c r="B9" s="155"/>
      <c r="C9" s="155"/>
      <c r="D9" s="155"/>
      <c r="E9" s="155"/>
      <c r="F9" s="155"/>
      <c r="G9" s="155"/>
      <c r="H9" s="155"/>
      <c r="I9" s="155"/>
      <c r="J9" s="155"/>
    </row>
    <row r="10" spans="1:10">
      <c r="A10" s="155"/>
      <c r="B10" s="155"/>
      <c r="C10" s="155"/>
      <c r="D10" s="155"/>
      <c r="E10" s="155"/>
      <c r="F10" s="155"/>
      <c r="G10" s="155"/>
      <c r="H10" s="155"/>
      <c r="I10" s="155"/>
      <c r="J10" s="155"/>
    </row>
    <row r="11" spans="1:10">
      <c r="A11" s="155"/>
      <c r="B11" s="155"/>
      <c r="C11" s="155"/>
      <c r="D11" s="155"/>
      <c r="E11" s="155"/>
      <c r="F11" s="155"/>
      <c r="G11" s="155"/>
      <c r="H11" s="155"/>
      <c r="I11" s="155"/>
      <c r="J11" s="155"/>
    </row>
    <row r="12" spans="1:10">
      <c r="A12" s="155"/>
      <c r="B12" s="155"/>
      <c r="C12" s="155"/>
      <c r="D12" s="155"/>
      <c r="E12" s="155"/>
      <c r="F12" s="155"/>
      <c r="G12" s="155"/>
      <c r="H12" s="155"/>
      <c r="I12" s="155"/>
      <c r="J12" s="155"/>
    </row>
    <row r="13" spans="1:10">
      <c r="A13" s="155"/>
      <c r="B13" s="155"/>
      <c r="C13" s="155"/>
      <c r="D13" s="155"/>
      <c r="E13" s="155"/>
      <c r="F13" s="155"/>
      <c r="G13" s="155"/>
      <c r="H13" s="155"/>
      <c r="I13" s="155"/>
      <c r="J13" s="155"/>
    </row>
    <row r="14" spans="1:10">
      <c r="A14" s="155"/>
      <c r="B14" s="155"/>
      <c r="C14" s="155"/>
      <c r="D14" s="155"/>
      <c r="E14" s="155"/>
      <c r="F14" s="155"/>
      <c r="G14" s="155"/>
      <c r="H14" s="155"/>
      <c r="I14" s="155"/>
      <c r="J14" s="155"/>
    </row>
    <row r="15" spans="1:10">
      <c r="A15" s="155"/>
      <c r="B15" s="155"/>
      <c r="C15" s="155"/>
      <c r="D15" s="155"/>
      <c r="E15" s="155"/>
      <c r="F15" s="155"/>
      <c r="G15" s="155"/>
      <c r="H15" s="155"/>
      <c r="I15" s="155"/>
      <c r="J15" s="155"/>
    </row>
    <row r="16" spans="1:10">
      <c r="A16" s="155"/>
      <c r="B16" s="155"/>
      <c r="C16" s="155"/>
      <c r="D16" s="155"/>
      <c r="E16" s="155"/>
      <c r="F16" s="155"/>
      <c r="G16" s="155"/>
      <c r="H16" s="155"/>
      <c r="I16" s="155"/>
      <c r="J16" s="155"/>
    </row>
    <row r="17" spans="1:10">
      <c r="A17" s="155"/>
      <c r="B17" s="155"/>
      <c r="C17" s="155"/>
      <c r="D17" s="155"/>
      <c r="E17" s="155"/>
      <c r="F17" s="155"/>
      <c r="G17" s="155"/>
      <c r="H17" s="155"/>
      <c r="I17" s="155"/>
      <c r="J17" s="155"/>
    </row>
    <row r="18" spans="1:10">
      <c r="A18" s="155"/>
      <c r="B18" s="155"/>
      <c r="C18" s="155"/>
      <c r="D18" s="155"/>
      <c r="E18" s="155"/>
      <c r="F18" s="155"/>
      <c r="G18" s="155"/>
      <c r="H18" s="155"/>
      <c r="I18" s="155"/>
      <c r="J18" s="155"/>
    </row>
    <row r="19" spans="1:10">
      <c r="A19" s="155"/>
      <c r="B19" s="155"/>
      <c r="C19" s="155"/>
      <c r="D19" s="155"/>
      <c r="E19" s="155"/>
      <c r="F19" s="155"/>
      <c r="G19" s="155"/>
      <c r="H19" s="155"/>
      <c r="I19" s="155"/>
      <c r="J19" s="155"/>
    </row>
    <row r="20" spans="1:10">
      <c r="A20" s="155"/>
      <c r="B20" s="155"/>
      <c r="C20" s="155"/>
      <c r="D20" s="155"/>
      <c r="E20" s="155"/>
      <c r="F20" s="155"/>
      <c r="G20" s="155"/>
      <c r="H20" s="155"/>
      <c r="I20" s="155"/>
      <c r="J20" s="155"/>
    </row>
    <row r="21" spans="1:10">
      <c r="A21" s="155"/>
      <c r="B21" s="155"/>
      <c r="C21" s="155"/>
      <c r="D21" s="155"/>
      <c r="E21" s="155"/>
      <c r="F21" s="155"/>
      <c r="G21" s="155"/>
      <c r="H21" s="155"/>
      <c r="I21" s="155"/>
      <c r="J21" s="155"/>
    </row>
    <row r="22" spans="1:10">
      <c r="A22" s="155"/>
      <c r="B22" s="155"/>
      <c r="C22" s="155"/>
      <c r="D22" s="155"/>
      <c r="E22" s="155"/>
      <c r="F22" s="155"/>
      <c r="G22" s="155"/>
      <c r="H22" s="155"/>
      <c r="I22" s="155"/>
      <c r="J22" s="155"/>
    </row>
    <row r="23" spans="1:10">
      <c r="A23" s="155"/>
      <c r="B23" s="155"/>
      <c r="C23" s="155"/>
      <c r="D23" s="155"/>
      <c r="E23" s="155"/>
      <c r="F23" s="155"/>
      <c r="G23" s="155"/>
      <c r="H23" s="155"/>
      <c r="I23" s="155"/>
      <c r="J23" s="155"/>
    </row>
    <row r="24" spans="1:10">
      <c r="A24" s="155"/>
      <c r="B24" s="155"/>
      <c r="C24" s="155"/>
      <c r="D24" s="155"/>
      <c r="E24" s="155"/>
      <c r="F24" s="155"/>
      <c r="G24" s="155"/>
      <c r="H24" s="155"/>
      <c r="I24" s="155"/>
      <c r="J24" s="155"/>
    </row>
    <row r="25" spans="1:10">
      <c r="A25" s="155"/>
      <c r="B25" s="155"/>
      <c r="C25" s="155"/>
      <c r="D25" s="155"/>
      <c r="E25" s="155"/>
      <c r="F25" s="155"/>
      <c r="G25" s="155"/>
      <c r="H25" s="155"/>
      <c r="I25" s="155"/>
      <c r="J25" s="155"/>
    </row>
    <row r="26" spans="1:10">
      <c r="A26" s="155"/>
      <c r="B26" s="155"/>
      <c r="C26" s="155"/>
      <c r="D26" s="155"/>
      <c r="E26" s="155"/>
      <c r="F26" s="155"/>
      <c r="G26" s="155"/>
      <c r="H26" s="155"/>
      <c r="I26" s="155"/>
      <c r="J26" s="155"/>
    </row>
    <row r="27" spans="1:10">
      <c r="A27" s="155"/>
      <c r="B27" s="155"/>
      <c r="C27" s="155"/>
      <c r="D27" s="155"/>
      <c r="E27" s="155"/>
      <c r="F27" s="155"/>
      <c r="G27" s="155"/>
      <c r="H27" s="155"/>
      <c r="I27" s="155"/>
      <c r="J27" s="155"/>
    </row>
    <row r="28" spans="1:10">
      <c r="A28" s="155"/>
      <c r="B28" s="155"/>
      <c r="C28" s="155"/>
      <c r="D28" s="155"/>
      <c r="E28" s="155"/>
      <c r="F28" s="155"/>
      <c r="G28" s="155"/>
      <c r="H28" s="155"/>
      <c r="I28" s="155"/>
      <c r="J28" s="155"/>
    </row>
    <row r="29" spans="1:10">
      <c r="A29" s="155"/>
      <c r="B29" s="155"/>
      <c r="C29" s="155"/>
      <c r="D29" s="155"/>
      <c r="E29" s="155"/>
      <c r="F29" s="155"/>
      <c r="G29" s="155"/>
      <c r="H29" s="155"/>
      <c r="I29" s="155"/>
      <c r="J29" s="155"/>
    </row>
    <row r="30" spans="1:10">
      <c r="A30" s="155"/>
      <c r="B30" s="155"/>
      <c r="C30" s="155"/>
      <c r="D30" s="155"/>
      <c r="E30" s="155"/>
      <c r="F30" s="155"/>
      <c r="G30" s="155"/>
      <c r="H30" s="155"/>
      <c r="I30" s="155"/>
      <c r="J30" s="155"/>
    </row>
    <row r="31" spans="1:10">
      <c r="A31" s="155"/>
      <c r="B31" s="155"/>
      <c r="C31" s="155"/>
      <c r="D31" s="155"/>
      <c r="E31" s="155"/>
      <c r="F31" s="155"/>
      <c r="G31" s="155"/>
      <c r="H31" s="155"/>
      <c r="I31" s="155"/>
      <c r="J31" s="155"/>
    </row>
    <row r="32" spans="1:10">
      <c r="A32" s="155"/>
      <c r="B32" s="155"/>
      <c r="C32" s="155"/>
      <c r="D32" s="155"/>
      <c r="E32" s="155"/>
      <c r="F32" s="155"/>
      <c r="G32" s="155"/>
      <c r="H32" s="155"/>
      <c r="I32" s="155"/>
      <c r="J32" s="155"/>
    </row>
    <row r="33" spans="1:10">
      <c r="A33" s="155"/>
      <c r="B33" s="155"/>
      <c r="C33" s="155"/>
      <c r="D33" s="155"/>
      <c r="E33" s="155"/>
      <c r="F33" s="155"/>
      <c r="G33" s="155"/>
      <c r="H33" s="155"/>
      <c r="I33" s="155"/>
      <c r="J33" s="155"/>
    </row>
    <row r="34" spans="1:10">
      <c r="A34" s="155"/>
      <c r="B34" s="338" t="s">
        <v>1147</v>
      </c>
      <c r="C34" s="339"/>
      <c r="D34" s="339"/>
      <c r="E34" s="339"/>
      <c r="F34" s="339"/>
      <c r="G34" s="339"/>
      <c r="H34" s="339"/>
      <c r="I34" s="340"/>
      <c r="J34" s="155"/>
    </row>
    <row r="35" spans="1:10">
      <c r="A35" s="155"/>
      <c r="B35" s="341"/>
      <c r="C35" s="342"/>
      <c r="D35" s="342"/>
      <c r="E35" s="342"/>
      <c r="F35" s="342"/>
      <c r="G35" s="342"/>
      <c r="H35" s="342"/>
      <c r="I35" s="343"/>
      <c r="J35" s="155"/>
    </row>
    <row r="36" spans="1:10">
      <c r="A36" s="155"/>
      <c r="B36" s="341"/>
      <c r="C36" s="342"/>
      <c r="D36" s="342"/>
      <c r="E36" s="342"/>
      <c r="F36" s="342"/>
      <c r="G36" s="342"/>
      <c r="H36" s="342"/>
      <c r="I36" s="343"/>
      <c r="J36" s="155"/>
    </row>
    <row r="37" spans="1:10">
      <c r="A37" s="155"/>
      <c r="B37" s="344"/>
      <c r="C37" s="345"/>
      <c r="D37" s="345"/>
      <c r="E37" s="345"/>
      <c r="F37" s="345"/>
      <c r="G37" s="345"/>
      <c r="H37" s="345"/>
      <c r="I37" s="346"/>
      <c r="J37" s="155"/>
    </row>
    <row r="38" spans="1:10">
      <c r="A38" s="155"/>
      <c r="B38" s="155"/>
      <c r="C38" s="155"/>
      <c r="D38" s="155"/>
      <c r="E38" s="155"/>
      <c r="F38" s="155"/>
      <c r="G38" s="155"/>
      <c r="H38" s="155"/>
      <c r="I38" s="155"/>
      <c r="J38" s="155"/>
    </row>
    <row r="39" spans="1:10">
      <c r="A39" s="155"/>
      <c r="B39" s="155"/>
      <c r="C39" s="155"/>
      <c r="D39" s="155"/>
      <c r="E39" s="155"/>
      <c r="F39" s="155"/>
      <c r="G39" s="155"/>
      <c r="H39" s="155"/>
      <c r="I39" s="155"/>
      <c r="J39" s="155"/>
    </row>
    <row r="40" spans="1:10">
      <c r="A40" s="155"/>
      <c r="B40" s="155"/>
      <c r="C40" s="155"/>
      <c r="D40" s="155"/>
      <c r="E40" s="155"/>
      <c r="F40" s="155"/>
      <c r="G40" s="155"/>
      <c r="H40" s="155"/>
      <c r="I40" s="155"/>
      <c r="J40" s="155"/>
    </row>
  </sheetData>
  <mergeCells count="4">
    <mergeCell ref="A1:J1"/>
    <mergeCell ref="A2:J2"/>
    <mergeCell ref="A4:J4"/>
    <mergeCell ref="B34:I37"/>
  </mergeCell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CB157"/>
  <sheetViews>
    <sheetView view="pageBreakPreview" topLeftCell="A31" zoomScale="20" zoomScaleNormal="90" zoomScaleSheetLayoutView="20" workbookViewId="0">
      <selection activeCell="AB27" sqref="AB27"/>
    </sheetView>
  </sheetViews>
  <sheetFormatPr defaultColWidth="9.109375" defaultRowHeight="25.8"/>
  <cols>
    <col min="1" max="1" width="12.21875" style="160" customWidth="1"/>
    <col min="2" max="2" width="15" style="160" customWidth="1"/>
    <col min="3" max="3" width="32.33203125" style="160" customWidth="1"/>
    <col min="4" max="5" width="18.6640625" style="160" customWidth="1"/>
    <col min="6" max="6" width="40.109375" style="160" customWidth="1"/>
    <col min="7" max="7" width="39.6640625" style="160" customWidth="1"/>
    <col min="8" max="8" width="38.5546875" style="160" customWidth="1"/>
    <col min="9" max="9" width="26.77734375" style="95" customWidth="1"/>
    <col min="10" max="10" width="43.33203125" style="160" customWidth="1"/>
    <col min="11" max="11" width="60.5546875" style="160" customWidth="1"/>
    <col min="12" max="12" width="84.5546875" style="160" customWidth="1"/>
    <col min="13" max="13" width="34.88671875" style="160" customWidth="1"/>
    <col min="14" max="16" width="42.109375" style="160" customWidth="1"/>
    <col min="17" max="17" width="74.109375" style="160" hidden="1" customWidth="1"/>
    <col min="18" max="18" width="81.88671875" style="160" hidden="1" customWidth="1"/>
    <col min="19" max="19" width="71" style="160" hidden="1" customWidth="1"/>
    <col min="20" max="20" width="111.33203125" style="160" hidden="1" customWidth="1"/>
    <col min="21" max="21" width="107.44140625" style="160" hidden="1" customWidth="1"/>
    <col min="22" max="22" width="77.109375" style="160" hidden="1" customWidth="1"/>
    <col min="23" max="23" width="93.5546875" style="160" hidden="1" customWidth="1"/>
    <col min="24" max="24" width="103.5546875" style="160" hidden="1" customWidth="1"/>
    <col min="25" max="25" width="77.109375" style="160" customWidth="1"/>
    <col min="26" max="26" width="149" style="160" hidden="1" customWidth="1"/>
    <col min="27" max="27" width="138.6640625" style="160" hidden="1" customWidth="1"/>
    <col min="28" max="28" width="78.21875" style="160" customWidth="1"/>
    <col min="29" max="30" width="60" style="160" customWidth="1"/>
    <col min="31" max="31" width="59.88671875" style="160" customWidth="1"/>
    <col min="32" max="32" width="44.21875" style="160" customWidth="1"/>
    <col min="33" max="33" width="61.88671875" style="160" customWidth="1"/>
    <col min="34" max="16384" width="9.109375" style="160"/>
  </cols>
  <sheetData>
    <row r="1" spans="1:80" ht="33">
      <c r="A1" s="328" t="s">
        <v>1143</v>
      </c>
      <c r="B1" s="328"/>
      <c r="C1" s="328"/>
      <c r="D1" s="328"/>
      <c r="E1" s="328"/>
      <c r="F1" s="328"/>
      <c r="G1" s="328"/>
      <c r="H1" s="328"/>
      <c r="I1" s="328"/>
      <c r="J1" s="328"/>
      <c r="K1" s="328"/>
      <c r="L1" s="328"/>
      <c r="M1" s="328"/>
      <c r="N1" s="265"/>
      <c r="O1" s="265"/>
      <c r="P1" s="265"/>
      <c r="Q1" s="165"/>
      <c r="R1" s="165"/>
      <c r="S1" s="165"/>
      <c r="T1" s="165"/>
      <c r="U1" s="165"/>
      <c r="V1" s="165"/>
      <c r="W1" s="166"/>
      <c r="X1" s="166"/>
      <c r="Y1" s="166"/>
      <c r="Z1" s="166"/>
      <c r="AA1" s="166"/>
      <c r="AB1" s="166"/>
      <c r="AC1" s="166"/>
      <c r="AD1" s="166"/>
    </row>
    <row r="2" spans="1:80" ht="33">
      <c r="A2" s="328" t="s">
        <v>30</v>
      </c>
      <c r="B2" s="328"/>
      <c r="C2" s="328"/>
      <c r="D2" s="328"/>
      <c r="E2" s="328"/>
      <c r="F2" s="328"/>
      <c r="G2" s="328"/>
      <c r="H2" s="328"/>
      <c r="I2" s="328"/>
      <c r="J2" s="165"/>
      <c r="K2" s="165"/>
      <c r="L2" s="165"/>
      <c r="M2" s="165"/>
      <c r="N2" s="165"/>
      <c r="O2" s="165"/>
      <c r="P2" s="165"/>
      <c r="Q2" s="165"/>
      <c r="R2" s="165"/>
      <c r="S2" s="165"/>
      <c r="T2" s="165"/>
      <c r="U2" s="165"/>
      <c r="V2" s="165"/>
      <c r="W2" s="166"/>
      <c r="X2" s="166"/>
      <c r="Y2" s="166"/>
      <c r="Z2" s="166"/>
      <c r="AA2" s="166"/>
      <c r="AB2" s="166"/>
      <c r="AC2" s="166"/>
      <c r="AD2" s="166"/>
    </row>
    <row r="3" spans="1:80" ht="33">
      <c r="A3" s="328" t="s">
        <v>33</v>
      </c>
      <c r="B3" s="328"/>
      <c r="C3" s="328"/>
      <c r="D3" s="328"/>
      <c r="E3" s="328"/>
      <c r="F3" s="328"/>
      <c r="G3" s="328"/>
      <c r="H3" s="328"/>
      <c r="I3" s="328"/>
      <c r="J3" s="165"/>
      <c r="K3" s="165"/>
      <c r="L3" s="165"/>
      <c r="M3" s="165"/>
      <c r="N3" s="165"/>
      <c r="O3" s="165"/>
      <c r="P3" s="165"/>
      <c r="Q3" s="165"/>
      <c r="R3" s="165"/>
      <c r="S3" s="165"/>
      <c r="T3" s="165"/>
      <c r="U3" s="165"/>
      <c r="V3" s="165"/>
      <c r="W3" s="166"/>
      <c r="X3" s="166"/>
      <c r="Y3" s="166"/>
      <c r="Z3" s="166"/>
      <c r="AA3" s="166"/>
      <c r="AB3" s="166"/>
      <c r="AC3" s="166"/>
      <c r="AD3" s="166"/>
    </row>
    <row r="4" spans="1:80" ht="33">
      <c r="A4" s="328"/>
      <c r="B4" s="328"/>
      <c r="C4" s="265"/>
      <c r="D4" s="166"/>
      <c r="E4" s="166"/>
      <c r="F4" s="166"/>
      <c r="G4" s="166"/>
      <c r="H4" s="166"/>
      <c r="I4" s="94"/>
      <c r="J4" s="166"/>
      <c r="K4" s="166"/>
      <c r="L4" s="166"/>
      <c r="M4" s="166"/>
      <c r="N4" s="166"/>
      <c r="O4" s="166"/>
      <c r="P4" s="166"/>
      <c r="Q4" s="166"/>
      <c r="R4" s="166"/>
      <c r="S4" s="166"/>
      <c r="T4" s="166"/>
      <c r="U4" s="166"/>
      <c r="V4" s="166"/>
      <c r="W4" s="166"/>
      <c r="X4" s="166"/>
      <c r="Y4" s="166"/>
      <c r="Z4" s="166"/>
      <c r="AA4" s="166"/>
      <c r="AB4" s="166"/>
      <c r="AC4" s="166"/>
      <c r="AD4" s="166"/>
    </row>
    <row r="5" spans="1:80" ht="40.950000000000003" customHeight="1">
      <c r="A5" s="329" t="s">
        <v>0</v>
      </c>
      <c r="B5" s="329" t="s">
        <v>1</v>
      </c>
      <c r="C5" s="329" t="s">
        <v>67</v>
      </c>
      <c r="D5" s="329" t="s">
        <v>2</v>
      </c>
      <c r="E5" s="329" t="s">
        <v>47</v>
      </c>
      <c r="F5" s="329" t="s">
        <v>4</v>
      </c>
      <c r="G5" s="329" t="s">
        <v>5</v>
      </c>
      <c r="H5" s="329" t="s">
        <v>6</v>
      </c>
      <c r="I5" s="329" t="s">
        <v>7</v>
      </c>
      <c r="J5" s="329" t="s">
        <v>8</v>
      </c>
      <c r="K5" s="331" t="s">
        <v>1150</v>
      </c>
      <c r="L5" s="329" t="s">
        <v>9</v>
      </c>
      <c r="M5" s="329" t="s">
        <v>1224</v>
      </c>
      <c r="N5" s="331" t="s">
        <v>2755</v>
      </c>
      <c r="O5" s="331" t="s">
        <v>27</v>
      </c>
      <c r="P5" s="331" t="s">
        <v>2756</v>
      </c>
      <c r="Q5" s="411" t="s">
        <v>10</v>
      </c>
      <c r="R5" s="411"/>
      <c r="S5" s="411"/>
      <c r="T5" s="411"/>
      <c r="U5" s="411"/>
      <c r="V5" s="411"/>
      <c r="W5" s="411"/>
      <c r="X5" s="411"/>
      <c r="Y5" s="411"/>
      <c r="Z5" s="411"/>
      <c r="AA5" s="411"/>
      <c r="AB5" s="411"/>
      <c r="AC5" s="411"/>
      <c r="AD5" s="402" t="s">
        <v>2775</v>
      </c>
      <c r="AE5" s="403"/>
      <c r="AF5" s="403"/>
      <c r="AG5" s="404"/>
    </row>
    <row r="6" spans="1:80" ht="42.6" customHeight="1">
      <c r="A6" s="329"/>
      <c r="B6" s="329"/>
      <c r="C6" s="329"/>
      <c r="D6" s="329"/>
      <c r="E6" s="329"/>
      <c r="F6" s="329"/>
      <c r="G6" s="329"/>
      <c r="H6" s="329"/>
      <c r="I6" s="329"/>
      <c r="J6" s="329"/>
      <c r="K6" s="332"/>
      <c r="L6" s="329"/>
      <c r="M6" s="329"/>
      <c r="N6" s="332"/>
      <c r="O6" s="332"/>
      <c r="P6" s="332"/>
      <c r="Q6" s="411" t="s">
        <v>11</v>
      </c>
      <c r="R6" s="411"/>
      <c r="S6" s="411"/>
      <c r="T6" s="411"/>
      <c r="U6" s="411"/>
      <c r="V6" s="411"/>
      <c r="W6" s="411"/>
      <c r="X6" s="411"/>
      <c r="Y6" s="411"/>
      <c r="Z6" s="411"/>
      <c r="AA6" s="411"/>
      <c r="AB6" s="411"/>
      <c r="AC6" s="411"/>
      <c r="AD6" s="405"/>
      <c r="AE6" s="406"/>
      <c r="AF6" s="406"/>
      <c r="AG6" s="407"/>
    </row>
    <row r="7" spans="1:80" ht="168.75" customHeight="1">
      <c r="A7" s="330"/>
      <c r="B7" s="330"/>
      <c r="C7" s="330"/>
      <c r="D7" s="330"/>
      <c r="E7" s="330"/>
      <c r="F7" s="330"/>
      <c r="G7" s="330"/>
      <c r="H7" s="330"/>
      <c r="I7" s="330"/>
      <c r="J7" s="330"/>
      <c r="K7" s="333"/>
      <c r="L7" s="330"/>
      <c r="M7" s="330"/>
      <c r="N7" s="333"/>
      <c r="O7" s="333"/>
      <c r="P7" s="333"/>
      <c r="Q7" s="46" t="s">
        <v>12</v>
      </c>
      <c r="R7" s="46" t="s">
        <v>13</v>
      </c>
      <c r="S7" s="47" t="s">
        <v>14</v>
      </c>
      <c r="T7" s="46" t="s">
        <v>15</v>
      </c>
      <c r="U7" s="46" t="s">
        <v>16</v>
      </c>
      <c r="V7" s="48" t="s">
        <v>17</v>
      </c>
      <c r="W7" s="46" t="s">
        <v>18</v>
      </c>
      <c r="X7" s="46" t="s">
        <v>19</v>
      </c>
      <c r="Y7" s="48" t="s">
        <v>20</v>
      </c>
      <c r="Z7" s="46" t="s">
        <v>21</v>
      </c>
      <c r="AA7" s="46" t="s">
        <v>22</v>
      </c>
      <c r="AB7" s="48" t="s">
        <v>327</v>
      </c>
      <c r="AC7" s="49" t="s">
        <v>1048</v>
      </c>
      <c r="AD7" s="264" t="s">
        <v>3590</v>
      </c>
      <c r="AE7" s="264" t="s">
        <v>2771</v>
      </c>
      <c r="AF7" s="264" t="s">
        <v>2770</v>
      </c>
      <c r="AG7" s="264" t="s">
        <v>2769</v>
      </c>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c r="BM7" s="162"/>
      <c r="BN7" s="162"/>
      <c r="BO7" s="162"/>
      <c r="BP7" s="162"/>
      <c r="BQ7" s="162"/>
      <c r="BR7" s="162"/>
      <c r="BS7" s="162"/>
      <c r="BT7" s="162"/>
      <c r="BU7" s="162"/>
      <c r="BV7" s="162"/>
      <c r="BW7" s="162"/>
      <c r="BX7" s="162"/>
      <c r="BY7" s="162"/>
      <c r="BZ7" s="162"/>
      <c r="CA7" s="162"/>
      <c r="CB7" s="162"/>
    </row>
    <row r="8" spans="1:80" ht="398.4" customHeight="1">
      <c r="A8" s="470" t="s">
        <v>73</v>
      </c>
      <c r="B8" s="470" t="s">
        <v>223</v>
      </c>
      <c r="C8" s="470" t="s">
        <v>1235</v>
      </c>
      <c r="D8" s="470" t="s">
        <v>1236</v>
      </c>
      <c r="E8" s="470" t="s">
        <v>62</v>
      </c>
      <c r="F8" s="470" t="s">
        <v>1237</v>
      </c>
      <c r="G8" s="470" t="s">
        <v>1237</v>
      </c>
      <c r="H8" s="470" t="s">
        <v>1238</v>
      </c>
      <c r="I8" s="470">
        <v>95</v>
      </c>
      <c r="J8" s="470" t="s">
        <v>1367</v>
      </c>
      <c r="K8" s="470" t="s">
        <v>1239</v>
      </c>
      <c r="L8" s="470" t="s">
        <v>1240</v>
      </c>
      <c r="M8" s="470" t="s">
        <v>3273</v>
      </c>
      <c r="N8" s="446" t="s">
        <v>2898</v>
      </c>
      <c r="O8" s="446" t="s">
        <v>2899</v>
      </c>
      <c r="P8" s="446" t="s">
        <v>2900</v>
      </c>
      <c r="Q8" s="446" t="s">
        <v>1986</v>
      </c>
      <c r="R8" s="446" t="s">
        <v>2721</v>
      </c>
      <c r="S8" s="446" t="s">
        <v>2721</v>
      </c>
      <c r="T8" s="446" t="s">
        <v>2721</v>
      </c>
      <c r="U8" s="446" t="s">
        <v>2721</v>
      </c>
      <c r="V8" s="446" t="s">
        <v>2721</v>
      </c>
      <c r="W8" s="446" t="s">
        <v>2721</v>
      </c>
      <c r="X8" s="446" t="s">
        <v>2721</v>
      </c>
      <c r="Y8" s="446" t="s">
        <v>2721</v>
      </c>
      <c r="Z8" s="446" t="s">
        <v>2721</v>
      </c>
      <c r="AA8" s="446" t="s">
        <v>2721</v>
      </c>
      <c r="AB8" s="446" t="s">
        <v>2721</v>
      </c>
      <c r="AC8" s="470" t="s">
        <v>1241</v>
      </c>
      <c r="AD8" s="446" t="s">
        <v>289</v>
      </c>
      <c r="AE8" s="487" t="s">
        <v>3406</v>
      </c>
      <c r="AF8" s="470" t="s">
        <v>2758</v>
      </c>
      <c r="AG8" s="470" t="s">
        <v>3407</v>
      </c>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row>
    <row r="9" spans="1:80" ht="61.5" customHeight="1">
      <c r="A9" s="470"/>
      <c r="B9" s="470"/>
      <c r="C9" s="470"/>
      <c r="D9" s="470"/>
      <c r="E9" s="470"/>
      <c r="F9" s="470"/>
      <c r="G9" s="470"/>
      <c r="H9" s="470"/>
      <c r="I9" s="470"/>
      <c r="J9" s="470"/>
      <c r="K9" s="470"/>
      <c r="L9" s="470"/>
      <c r="M9" s="470"/>
      <c r="N9" s="446" t="s">
        <v>289</v>
      </c>
      <c r="O9" s="446" t="s">
        <v>289</v>
      </c>
      <c r="P9" s="446" t="s">
        <v>289</v>
      </c>
      <c r="Q9" s="446">
        <v>20000</v>
      </c>
      <c r="R9" s="488">
        <v>40000</v>
      </c>
      <c r="S9" s="488">
        <v>60000</v>
      </c>
      <c r="T9" s="488">
        <v>80000</v>
      </c>
      <c r="U9" s="488">
        <v>100000</v>
      </c>
      <c r="V9" s="488">
        <v>120000</v>
      </c>
      <c r="W9" s="488">
        <v>140000</v>
      </c>
      <c r="X9" s="489">
        <v>160000</v>
      </c>
      <c r="Y9" s="489">
        <v>180000</v>
      </c>
      <c r="Z9" s="489">
        <v>200000</v>
      </c>
      <c r="AA9" s="489">
        <v>220000</v>
      </c>
      <c r="AB9" s="489">
        <v>250000</v>
      </c>
      <c r="AC9" s="470"/>
      <c r="AD9" s="446" t="s">
        <v>289</v>
      </c>
      <c r="AE9" s="487"/>
      <c r="AF9" s="470"/>
      <c r="AG9" s="470"/>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row>
    <row r="10" spans="1:80" s="162" customFormat="1" ht="292.2" customHeight="1">
      <c r="A10" s="470" t="s">
        <v>73</v>
      </c>
      <c r="B10" s="470" t="s">
        <v>1242</v>
      </c>
      <c r="C10" s="470" t="s">
        <v>1243</v>
      </c>
      <c r="D10" s="470" t="s">
        <v>1244</v>
      </c>
      <c r="E10" s="470" t="s">
        <v>62</v>
      </c>
      <c r="F10" s="470" t="s">
        <v>1245</v>
      </c>
      <c r="G10" s="470" t="s">
        <v>1246</v>
      </c>
      <c r="H10" s="470" t="s">
        <v>1247</v>
      </c>
      <c r="I10" s="470" t="s">
        <v>1248</v>
      </c>
      <c r="J10" s="470" t="s">
        <v>1249</v>
      </c>
      <c r="K10" s="470" t="s">
        <v>1368</v>
      </c>
      <c r="L10" s="470" t="s">
        <v>1987</v>
      </c>
      <c r="M10" s="490" t="s">
        <v>2636</v>
      </c>
      <c r="N10" s="446" t="s">
        <v>2901</v>
      </c>
      <c r="O10" s="446" t="s">
        <v>80</v>
      </c>
      <c r="P10" s="446" t="s">
        <v>1010</v>
      </c>
      <c r="Q10" s="446" t="s">
        <v>1988</v>
      </c>
      <c r="R10" s="446" t="s">
        <v>1989</v>
      </c>
      <c r="S10" s="446" t="s">
        <v>1990</v>
      </c>
      <c r="T10" s="446" t="s">
        <v>1991</v>
      </c>
      <c r="U10" s="446" t="s">
        <v>1992</v>
      </c>
      <c r="V10" s="446" t="s">
        <v>1993</v>
      </c>
      <c r="W10" s="446" t="s">
        <v>1994</v>
      </c>
      <c r="X10" s="446" t="s">
        <v>2630</v>
      </c>
      <c r="Y10" s="446" t="s">
        <v>1995</v>
      </c>
      <c r="Z10" s="446" t="s">
        <v>2631</v>
      </c>
      <c r="AA10" s="446" t="s">
        <v>1996</v>
      </c>
      <c r="AB10" s="446" t="s">
        <v>1987</v>
      </c>
      <c r="AC10" s="470" t="s">
        <v>1250</v>
      </c>
      <c r="AD10" s="446"/>
      <c r="AE10" s="488">
        <v>7423227</v>
      </c>
      <c r="AF10" s="470" t="s">
        <v>3408</v>
      </c>
      <c r="AG10" s="470" t="s">
        <v>289</v>
      </c>
    </row>
    <row r="11" spans="1:80" s="162" customFormat="1" ht="47.55" customHeight="1">
      <c r="A11" s="470"/>
      <c r="B11" s="470"/>
      <c r="C11" s="470"/>
      <c r="D11" s="470"/>
      <c r="E11" s="470"/>
      <c r="F11" s="470"/>
      <c r="G11" s="470"/>
      <c r="H11" s="470"/>
      <c r="I11" s="470"/>
      <c r="J11" s="470"/>
      <c r="K11" s="470"/>
      <c r="L11" s="470"/>
      <c r="M11" s="490"/>
      <c r="N11" s="446" t="s">
        <v>289</v>
      </c>
      <c r="O11" s="446" t="s">
        <v>289</v>
      </c>
      <c r="P11" s="446" t="s">
        <v>289</v>
      </c>
      <c r="Q11" s="446" t="s">
        <v>289</v>
      </c>
      <c r="R11" s="446" t="s">
        <v>289</v>
      </c>
      <c r="S11" s="446" t="s">
        <v>289</v>
      </c>
      <c r="T11" s="446" t="s">
        <v>289</v>
      </c>
      <c r="U11" s="491">
        <v>2000000</v>
      </c>
      <c r="V11" s="491">
        <v>3500000</v>
      </c>
      <c r="W11" s="446" t="s">
        <v>289</v>
      </c>
      <c r="X11" s="488">
        <v>4500000</v>
      </c>
      <c r="Y11" s="491">
        <v>5500000</v>
      </c>
      <c r="Z11" s="491">
        <v>6500000</v>
      </c>
      <c r="AA11" s="491">
        <v>7000000</v>
      </c>
      <c r="AB11" s="491">
        <v>7423227</v>
      </c>
      <c r="AC11" s="470"/>
      <c r="AD11" s="446" t="s">
        <v>289</v>
      </c>
      <c r="AE11" s="446" t="s">
        <v>289</v>
      </c>
      <c r="AF11" s="470"/>
      <c r="AG11" s="470"/>
    </row>
    <row r="12" spans="1:80" ht="201.3" customHeight="1">
      <c r="A12" s="470" t="s">
        <v>73</v>
      </c>
      <c r="B12" s="470" t="s">
        <v>223</v>
      </c>
      <c r="C12" s="470" t="s">
        <v>1235</v>
      </c>
      <c r="D12" s="470" t="s">
        <v>1251</v>
      </c>
      <c r="E12" s="470" t="s">
        <v>62</v>
      </c>
      <c r="F12" s="470" t="s">
        <v>1252</v>
      </c>
      <c r="G12" s="470" t="s">
        <v>1253</v>
      </c>
      <c r="H12" s="470" t="s">
        <v>1247</v>
      </c>
      <c r="I12" s="490" t="s">
        <v>1997</v>
      </c>
      <c r="J12" s="470" t="s">
        <v>1254</v>
      </c>
      <c r="K12" s="490" t="s">
        <v>2747</v>
      </c>
      <c r="L12" s="490" t="s">
        <v>2725</v>
      </c>
      <c r="M12" s="490" t="s">
        <v>2636</v>
      </c>
      <c r="N12" s="446" t="s">
        <v>2902</v>
      </c>
      <c r="O12" s="446" t="s">
        <v>2899</v>
      </c>
      <c r="P12" s="446" t="s">
        <v>976</v>
      </c>
      <c r="Q12" s="446" t="s">
        <v>289</v>
      </c>
      <c r="R12" s="446" t="s">
        <v>1998</v>
      </c>
      <c r="S12" s="446" t="s">
        <v>1999</v>
      </c>
      <c r="T12" s="446" t="s">
        <v>289</v>
      </c>
      <c r="U12" s="446" t="s">
        <v>289</v>
      </c>
      <c r="V12" s="446" t="s">
        <v>2000</v>
      </c>
      <c r="W12" s="446" t="s">
        <v>1255</v>
      </c>
      <c r="X12" s="446" t="s">
        <v>1256</v>
      </c>
      <c r="Y12" s="446" t="s">
        <v>1257</v>
      </c>
      <c r="Z12" s="446" t="s">
        <v>1258</v>
      </c>
      <c r="AA12" s="446" t="s">
        <v>2632</v>
      </c>
      <c r="AB12" s="448" t="s">
        <v>2725</v>
      </c>
      <c r="AC12" s="470" t="s">
        <v>1259</v>
      </c>
      <c r="AD12" s="473" t="s">
        <v>3601</v>
      </c>
      <c r="AE12" s="446" t="s">
        <v>3409</v>
      </c>
      <c r="AF12" s="470" t="s">
        <v>2758</v>
      </c>
      <c r="AG12" s="470" t="s">
        <v>3410</v>
      </c>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row>
    <row r="13" spans="1:80" ht="34.950000000000003" customHeight="1">
      <c r="A13" s="470"/>
      <c r="B13" s="470"/>
      <c r="C13" s="470"/>
      <c r="D13" s="470"/>
      <c r="E13" s="470"/>
      <c r="F13" s="470"/>
      <c r="G13" s="470"/>
      <c r="H13" s="470"/>
      <c r="I13" s="490"/>
      <c r="J13" s="470"/>
      <c r="K13" s="490"/>
      <c r="L13" s="490"/>
      <c r="M13" s="490"/>
      <c r="N13" s="446" t="s">
        <v>289</v>
      </c>
      <c r="O13" s="446" t="s">
        <v>289</v>
      </c>
      <c r="P13" s="446" t="s">
        <v>289</v>
      </c>
      <c r="Q13" s="492" t="s">
        <v>289</v>
      </c>
      <c r="R13" s="492" t="s">
        <v>289</v>
      </c>
      <c r="S13" s="492" t="s">
        <v>289</v>
      </c>
      <c r="T13" s="492" t="s">
        <v>289</v>
      </c>
      <c r="U13" s="492" t="s">
        <v>289</v>
      </c>
      <c r="V13" s="461" t="s">
        <v>289</v>
      </c>
      <c r="W13" s="493">
        <v>4000000</v>
      </c>
      <c r="X13" s="493">
        <v>5500000</v>
      </c>
      <c r="Y13" s="494">
        <v>15500000</v>
      </c>
      <c r="Z13" s="493">
        <v>20500000</v>
      </c>
      <c r="AA13" s="493">
        <v>23000000</v>
      </c>
      <c r="AB13" s="493">
        <v>26000000</v>
      </c>
      <c r="AC13" s="470"/>
      <c r="AD13" s="446" t="s">
        <v>289</v>
      </c>
      <c r="AE13" s="446" t="s">
        <v>289</v>
      </c>
      <c r="AF13" s="470"/>
      <c r="AG13" s="470"/>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2"/>
    </row>
    <row r="14" spans="1:80" ht="408" customHeight="1">
      <c r="A14" s="490" t="s">
        <v>73</v>
      </c>
      <c r="B14" s="490" t="s">
        <v>223</v>
      </c>
      <c r="C14" s="490" t="s">
        <v>1261</v>
      </c>
      <c r="D14" s="490" t="s">
        <v>1260</v>
      </c>
      <c r="E14" s="490" t="s">
        <v>62</v>
      </c>
      <c r="F14" s="490" t="s">
        <v>1263</v>
      </c>
      <c r="G14" s="490" t="s">
        <v>1264</v>
      </c>
      <c r="H14" s="490" t="s">
        <v>1265</v>
      </c>
      <c r="I14" s="490" t="s">
        <v>1266</v>
      </c>
      <c r="J14" s="490" t="s">
        <v>3569</v>
      </c>
      <c r="K14" s="490" t="s">
        <v>3568</v>
      </c>
      <c r="L14" s="490" t="s">
        <v>3411</v>
      </c>
      <c r="M14" s="490" t="s">
        <v>2636</v>
      </c>
      <c r="N14" s="448" t="s">
        <v>2903</v>
      </c>
      <c r="O14" s="448"/>
      <c r="P14" s="448" t="s">
        <v>1267</v>
      </c>
      <c r="Q14" s="461" t="s">
        <v>289</v>
      </c>
      <c r="R14" s="448" t="s">
        <v>2001</v>
      </c>
      <c r="S14" s="448" t="s">
        <v>2002</v>
      </c>
      <c r="T14" s="448" t="s">
        <v>2003</v>
      </c>
      <c r="U14" s="448" t="s">
        <v>2004</v>
      </c>
      <c r="V14" s="448" t="s">
        <v>2005</v>
      </c>
      <c r="W14" s="448" t="s">
        <v>2006</v>
      </c>
      <c r="X14" s="448" t="s">
        <v>2722</v>
      </c>
      <c r="Y14" s="448" t="s">
        <v>2723</v>
      </c>
      <c r="Z14" s="495" t="s">
        <v>2724</v>
      </c>
      <c r="AA14" s="496" t="s">
        <v>2007</v>
      </c>
      <c r="AB14" s="459" t="s">
        <v>3411</v>
      </c>
      <c r="AC14" s="490" t="s">
        <v>2008</v>
      </c>
      <c r="AD14" s="448" t="s">
        <v>3602</v>
      </c>
      <c r="AE14" s="448" t="s">
        <v>3412</v>
      </c>
      <c r="AF14" s="490" t="s">
        <v>2758</v>
      </c>
      <c r="AG14" s="490" t="s">
        <v>3677</v>
      </c>
      <c r="AH14" s="162"/>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162"/>
      <c r="BH14" s="162"/>
      <c r="BI14" s="162"/>
      <c r="BJ14" s="162"/>
      <c r="BK14" s="162"/>
      <c r="BL14" s="162"/>
      <c r="BM14" s="162"/>
      <c r="BN14" s="162"/>
      <c r="BO14" s="162"/>
      <c r="BP14" s="162"/>
      <c r="BQ14" s="162"/>
      <c r="BR14" s="162"/>
      <c r="BS14" s="162"/>
      <c r="BT14" s="162"/>
      <c r="BU14" s="162"/>
      <c r="BV14" s="162"/>
      <c r="BW14" s="162"/>
      <c r="BX14" s="162"/>
      <c r="BY14" s="162"/>
      <c r="BZ14" s="162"/>
      <c r="CA14" s="162"/>
      <c r="CB14" s="162"/>
    </row>
    <row r="15" spans="1:80" ht="34.950000000000003" customHeight="1">
      <c r="A15" s="490"/>
      <c r="B15" s="490"/>
      <c r="C15" s="490"/>
      <c r="D15" s="490"/>
      <c r="E15" s="490"/>
      <c r="F15" s="490"/>
      <c r="G15" s="490"/>
      <c r="H15" s="490"/>
      <c r="I15" s="490"/>
      <c r="J15" s="490"/>
      <c r="K15" s="490"/>
      <c r="L15" s="490"/>
      <c r="M15" s="490"/>
      <c r="N15" s="446" t="s">
        <v>289</v>
      </c>
      <c r="O15" s="446" t="s">
        <v>289</v>
      </c>
      <c r="P15" s="446" t="s">
        <v>289</v>
      </c>
      <c r="Q15" s="461" t="s">
        <v>289</v>
      </c>
      <c r="R15" s="461" t="s">
        <v>289</v>
      </c>
      <c r="S15" s="497">
        <v>7753680</v>
      </c>
      <c r="T15" s="461" t="s">
        <v>289</v>
      </c>
      <c r="U15" s="498" t="s">
        <v>289</v>
      </c>
      <c r="V15" s="497">
        <v>9753680</v>
      </c>
      <c r="W15" s="498" t="s">
        <v>289</v>
      </c>
      <c r="X15" s="498" t="s">
        <v>289</v>
      </c>
      <c r="Y15" s="495">
        <v>18897650</v>
      </c>
      <c r="Z15" s="495">
        <v>21824043</v>
      </c>
      <c r="AA15" s="496">
        <v>24687453</v>
      </c>
      <c r="AB15" s="446" t="s">
        <v>289</v>
      </c>
      <c r="AC15" s="490"/>
      <c r="AD15" s="499">
        <v>27999250</v>
      </c>
      <c r="AE15" s="446" t="s">
        <v>289</v>
      </c>
      <c r="AF15" s="490"/>
      <c r="AG15" s="490"/>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c r="BY15" s="162"/>
      <c r="BZ15" s="162"/>
      <c r="CA15" s="162"/>
      <c r="CB15" s="162"/>
    </row>
    <row r="16" spans="1:80" s="162" customFormat="1" ht="291.45" customHeight="1">
      <c r="A16" s="490" t="s">
        <v>73</v>
      </c>
      <c r="B16" s="490" t="s">
        <v>223</v>
      </c>
      <c r="C16" s="490" t="s">
        <v>1261</v>
      </c>
      <c r="D16" s="490" t="s">
        <v>1262</v>
      </c>
      <c r="E16" s="490" t="s">
        <v>62</v>
      </c>
      <c r="F16" s="490" t="s">
        <v>1271</v>
      </c>
      <c r="G16" s="490" t="s">
        <v>1272</v>
      </c>
      <c r="H16" s="490">
        <v>26</v>
      </c>
      <c r="I16" s="490" t="s">
        <v>1212</v>
      </c>
      <c r="J16" s="490" t="s">
        <v>3567</v>
      </c>
      <c r="K16" s="490" t="s">
        <v>3567</v>
      </c>
      <c r="L16" s="490" t="s">
        <v>3413</v>
      </c>
      <c r="M16" s="490" t="s">
        <v>3552</v>
      </c>
      <c r="N16" s="448" t="s">
        <v>2904</v>
      </c>
      <c r="O16" s="448" t="s">
        <v>2905</v>
      </c>
      <c r="P16" s="448"/>
      <c r="Q16" s="448" t="s">
        <v>289</v>
      </c>
      <c r="R16" s="448" t="s">
        <v>2633</v>
      </c>
      <c r="S16" s="483" t="s">
        <v>289</v>
      </c>
      <c r="T16" s="448" t="s">
        <v>2634</v>
      </c>
      <c r="U16" s="448" t="s">
        <v>289</v>
      </c>
      <c r="V16" s="448" t="s">
        <v>2009</v>
      </c>
      <c r="W16" s="448" t="s">
        <v>289</v>
      </c>
      <c r="X16" s="448" t="s">
        <v>2726</v>
      </c>
      <c r="Y16" s="448" t="s">
        <v>2727</v>
      </c>
      <c r="Z16" s="448" t="s">
        <v>2728</v>
      </c>
      <c r="AA16" s="448" t="s">
        <v>2729</v>
      </c>
      <c r="AB16" s="490" t="s">
        <v>3413</v>
      </c>
      <c r="AC16" s="490" t="s">
        <v>2010</v>
      </c>
      <c r="AD16" s="458" t="s">
        <v>3603</v>
      </c>
      <c r="AE16" s="448" t="s">
        <v>3414</v>
      </c>
      <c r="AF16" s="490" t="s">
        <v>2758</v>
      </c>
      <c r="AG16" s="490" t="s">
        <v>3415</v>
      </c>
    </row>
    <row r="17" spans="1:80" s="162" customFormat="1" ht="34.950000000000003" customHeight="1">
      <c r="A17" s="490"/>
      <c r="B17" s="490"/>
      <c r="C17" s="490"/>
      <c r="D17" s="490"/>
      <c r="E17" s="490"/>
      <c r="F17" s="490"/>
      <c r="G17" s="490"/>
      <c r="H17" s="490"/>
      <c r="I17" s="490"/>
      <c r="J17" s="490"/>
      <c r="K17" s="490"/>
      <c r="L17" s="490"/>
      <c r="M17" s="490"/>
      <c r="N17" s="446" t="s">
        <v>289</v>
      </c>
      <c r="O17" s="446" t="s">
        <v>289</v>
      </c>
      <c r="P17" s="446" t="s">
        <v>289</v>
      </c>
      <c r="Q17" s="461"/>
      <c r="R17" s="461" t="s">
        <v>289</v>
      </c>
      <c r="S17" s="461" t="s">
        <v>289</v>
      </c>
      <c r="T17" s="461" t="s">
        <v>289</v>
      </c>
      <c r="U17" s="461" t="s">
        <v>289</v>
      </c>
      <c r="V17" s="497" t="s">
        <v>289</v>
      </c>
      <c r="W17" s="497">
        <v>5000000</v>
      </c>
      <c r="X17" s="497">
        <v>7500000</v>
      </c>
      <c r="Y17" s="497">
        <v>15000000</v>
      </c>
      <c r="Z17" s="497">
        <v>25000000</v>
      </c>
      <c r="AA17" s="496">
        <v>35000000</v>
      </c>
      <c r="AB17" s="490"/>
      <c r="AC17" s="490"/>
      <c r="AD17" s="500">
        <v>46000750</v>
      </c>
      <c r="AE17" s="446" t="s">
        <v>289</v>
      </c>
      <c r="AF17" s="490"/>
      <c r="AG17" s="490"/>
    </row>
    <row r="18" spans="1:80" s="28" customFormat="1" ht="225.3" customHeight="1">
      <c r="A18" s="490" t="s">
        <v>73</v>
      </c>
      <c r="B18" s="490" t="s">
        <v>324</v>
      </c>
      <c r="C18" s="490" t="s">
        <v>1275</v>
      </c>
      <c r="D18" s="490" t="s">
        <v>1268</v>
      </c>
      <c r="E18" s="490" t="s">
        <v>1276</v>
      </c>
      <c r="F18" s="490" t="s">
        <v>1277</v>
      </c>
      <c r="G18" s="490" t="s">
        <v>1278</v>
      </c>
      <c r="H18" s="490">
        <v>30</v>
      </c>
      <c r="I18" s="490">
        <v>550</v>
      </c>
      <c r="J18" s="490" t="s">
        <v>3566</v>
      </c>
      <c r="K18" s="490" t="s">
        <v>2735</v>
      </c>
      <c r="L18" s="490" t="s">
        <v>2746</v>
      </c>
      <c r="M18" s="490" t="s">
        <v>2636</v>
      </c>
      <c r="N18" s="448" t="s">
        <v>2906</v>
      </c>
      <c r="O18" s="448" t="s">
        <v>2905</v>
      </c>
      <c r="P18" s="448"/>
      <c r="Q18" s="448" t="s">
        <v>289</v>
      </c>
      <c r="R18" s="448" t="s">
        <v>2011</v>
      </c>
      <c r="S18" s="448" t="s">
        <v>2012</v>
      </c>
      <c r="T18" s="448" t="s">
        <v>2013</v>
      </c>
      <c r="U18" s="448" t="s">
        <v>2014</v>
      </c>
      <c r="V18" s="448" t="s">
        <v>2021</v>
      </c>
      <c r="W18" s="448" t="s">
        <v>2730</v>
      </c>
      <c r="X18" s="448" t="s">
        <v>2731</v>
      </c>
      <c r="Y18" s="448" t="s">
        <v>2732</v>
      </c>
      <c r="Z18" s="448" t="s">
        <v>2733</v>
      </c>
      <c r="AA18" s="448" t="s">
        <v>2734</v>
      </c>
      <c r="AB18" s="448" t="s">
        <v>2735</v>
      </c>
      <c r="AC18" s="490" t="s">
        <v>2015</v>
      </c>
      <c r="AD18" s="458" t="s">
        <v>3604</v>
      </c>
      <c r="AE18" s="498">
        <v>350000</v>
      </c>
      <c r="AF18" s="490" t="s">
        <v>2758</v>
      </c>
      <c r="AG18" s="490" t="s">
        <v>3678</v>
      </c>
    </row>
    <row r="19" spans="1:80" s="28" customFormat="1" ht="37.950000000000003" customHeight="1">
      <c r="A19" s="490"/>
      <c r="B19" s="490"/>
      <c r="C19" s="490"/>
      <c r="D19" s="490"/>
      <c r="E19" s="490"/>
      <c r="F19" s="490"/>
      <c r="G19" s="490"/>
      <c r="H19" s="490"/>
      <c r="I19" s="490"/>
      <c r="J19" s="490"/>
      <c r="K19" s="490"/>
      <c r="L19" s="490"/>
      <c r="M19" s="490"/>
      <c r="N19" s="446" t="s">
        <v>289</v>
      </c>
      <c r="O19" s="446" t="s">
        <v>289</v>
      </c>
      <c r="P19" s="446" t="s">
        <v>289</v>
      </c>
      <c r="Q19" s="461" t="s">
        <v>289</v>
      </c>
      <c r="R19" s="461" t="s">
        <v>289</v>
      </c>
      <c r="S19" s="461" t="s">
        <v>289</v>
      </c>
      <c r="T19" s="461" t="s">
        <v>289</v>
      </c>
      <c r="U19" s="497">
        <v>230000</v>
      </c>
      <c r="V19" s="497">
        <v>280000</v>
      </c>
      <c r="W19" s="461" t="s">
        <v>289</v>
      </c>
      <c r="X19" s="497">
        <v>350000</v>
      </c>
      <c r="Y19" s="461" t="s">
        <v>289</v>
      </c>
      <c r="Z19" s="461" t="s">
        <v>289</v>
      </c>
      <c r="AA19" s="461" t="s">
        <v>289</v>
      </c>
      <c r="AB19" s="497">
        <v>350000</v>
      </c>
      <c r="AC19" s="490"/>
      <c r="AD19" s="501">
        <v>350000</v>
      </c>
      <c r="AE19" s="446" t="s">
        <v>289</v>
      </c>
      <c r="AF19" s="490"/>
      <c r="AG19" s="490"/>
    </row>
    <row r="20" spans="1:80" s="28" customFormat="1" ht="216" customHeight="1">
      <c r="A20" s="490" t="s">
        <v>73</v>
      </c>
      <c r="B20" s="490" t="s">
        <v>324</v>
      </c>
      <c r="C20" s="490" t="s">
        <v>1275</v>
      </c>
      <c r="D20" s="490" t="s">
        <v>1269</v>
      </c>
      <c r="E20" s="490" t="s">
        <v>1276</v>
      </c>
      <c r="F20" s="490" t="s">
        <v>1277</v>
      </c>
      <c r="G20" s="490" t="s">
        <v>1279</v>
      </c>
      <c r="H20" s="490">
        <v>38</v>
      </c>
      <c r="I20" s="490">
        <v>800</v>
      </c>
      <c r="J20" s="490" t="s">
        <v>3565</v>
      </c>
      <c r="K20" s="490" t="s">
        <v>2737</v>
      </c>
      <c r="L20" s="490" t="s">
        <v>2745</v>
      </c>
      <c r="M20" s="490" t="s">
        <v>2636</v>
      </c>
      <c r="N20" s="448" t="s">
        <v>2907</v>
      </c>
      <c r="O20" s="448" t="s">
        <v>2905</v>
      </c>
      <c r="P20" s="448"/>
      <c r="Q20" s="448" t="s">
        <v>289</v>
      </c>
      <c r="R20" s="448" t="s">
        <v>2011</v>
      </c>
      <c r="S20" s="448" t="s">
        <v>2012</v>
      </c>
      <c r="T20" s="448" t="s">
        <v>2013</v>
      </c>
      <c r="U20" s="448" t="s">
        <v>2014</v>
      </c>
      <c r="V20" s="448" t="s">
        <v>2017</v>
      </c>
      <c r="W20" s="448" t="s">
        <v>2730</v>
      </c>
      <c r="X20" s="448" t="s">
        <v>2731</v>
      </c>
      <c r="Y20" s="448" t="s">
        <v>2732</v>
      </c>
      <c r="Z20" s="448" t="s">
        <v>2733</v>
      </c>
      <c r="AA20" s="448" t="s">
        <v>2736</v>
      </c>
      <c r="AB20" s="448" t="s">
        <v>2737</v>
      </c>
      <c r="AC20" s="490" t="s">
        <v>2015</v>
      </c>
      <c r="AD20" s="448" t="s">
        <v>2018</v>
      </c>
      <c r="AE20" s="481" t="s">
        <v>3416</v>
      </c>
      <c r="AF20" s="490" t="s">
        <v>2758</v>
      </c>
      <c r="AG20" s="490" t="s">
        <v>3417</v>
      </c>
    </row>
    <row r="21" spans="1:80" s="28" customFormat="1" ht="55.2" customHeight="1">
      <c r="A21" s="490"/>
      <c r="B21" s="490"/>
      <c r="C21" s="490"/>
      <c r="D21" s="490"/>
      <c r="E21" s="490"/>
      <c r="F21" s="490"/>
      <c r="G21" s="490"/>
      <c r="H21" s="490"/>
      <c r="I21" s="490"/>
      <c r="J21" s="490"/>
      <c r="K21" s="490"/>
      <c r="L21" s="490"/>
      <c r="M21" s="490"/>
      <c r="N21" s="446" t="s">
        <v>289</v>
      </c>
      <c r="O21" s="446" t="s">
        <v>289</v>
      </c>
      <c r="P21" s="446" t="s">
        <v>289</v>
      </c>
      <c r="Q21" s="461" t="s">
        <v>289</v>
      </c>
      <c r="R21" s="461" t="s">
        <v>289</v>
      </c>
      <c r="S21" s="461" t="s">
        <v>289</v>
      </c>
      <c r="T21" s="461" t="s">
        <v>289</v>
      </c>
      <c r="U21" s="461" t="s">
        <v>289</v>
      </c>
      <c r="V21" s="497">
        <v>500000</v>
      </c>
      <c r="W21" s="497">
        <v>1450000</v>
      </c>
      <c r="X21" s="497">
        <v>2200000</v>
      </c>
      <c r="Y21" s="497">
        <v>2500000</v>
      </c>
      <c r="Z21" s="497">
        <v>3000000</v>
      </c>
      <c r="AA21" s="499">
        <v>3060000</v>
      </c>
      <c r="AB21" s="499">
        <v>3660000</v>
      </c>
      <c r="AC21" s="490"/>
      <c r="AD21" s="500">
        <v>3660000</v>
      </c>
      <c r="AE21" s="448"/>
      <c r="AF21" s="490"/>
      <c r="AG21" s="490"/>
    </row>
    <row r="22" spans="1:80" ht="251.55" customHeight="1">
      <c r="A22" s="490" t="s">
        <v>73</v>
      </c>
      <c r="B22" s="490" t="s">
        <v>324</v>
      </c>
      <c r="C22" s="490" t="s">
        <v>1275</v>
      </c>
      <c r="D22" s="448" t="s">
        <v>2019</v>
      </c>
      <c r="E22" s="490" t="s">
        <v>1276</v>
      </c>
      <c r="F22" s="490" t="s">
        <v>1277</v>
      </c>
      <c r="G22" s="490" t="s">
        <v>1280</v>
      </c>
      <c r="H22" s="490">
        <v>29</v>
      </c>
      <c r="I22" s="502">
        <v>1162</v>
      </c>
      <c r="J22" s="490" t="s">
        <v>3563</v>
      </c>
      <c r="K22" s="490" t="s">
        <v>3564</v>
      </c>
      <c r="L22" s="490" t="s">
        <v>2744</v>
      </c>
      <c r="M22" s="490" t="s">
        <v>2636</v>
      </c>
      <c r="N22" s="448" t="s">
        <v>2908</v>
      </c>
      <c r="O22" s="448" t="s">
        <v>2905</v>
      </c>
      <c r="P22" s="448"/>
      <c r="Q22" s="448" t="s">
        <v>289</v>
      </c>
      <c r="R22" s="448" t="s">
        <v>2011</v>
      </c>
      <c r="S22" s="448" t="s">
        <v>2012</v>
      </c>
      <c r="T22" s="448" t="s">
        <v>2013</v>
      </c>
      <c r="U22" s="448" t="s">
        <v>2014</v>
      </c>
      <c r="V22" s="448" t="s">
        <v>2022</v>
      </c>
      <c r="W22" s="448" t="s">
        <v>2730</v>
      </c>
      <c r="X22" s="448" t="s">
        <v>2731</v>
      </c>
      <c r="Y22" s="448" t="s">
        <v>2732</v>
      </c>
      <c r="Z22" s="448" t="s">
        <v>2733</v>
      </c>
      <c r="AA22" s="448" t="s">
        <v>2738</v>
      </c>
      <c r="AB22" s="448" t="s">
        <v>2018</v>
      </c>
      <c r="AC22" s="490" t="s">
        <v>2015</v>
      </c>
      <c r="AD22" s="458" t="s">
        <v>3605</v>
      </c>
      <c r="AE22" s="498">
        <v>4300000</v>
      </c>
      <c r="AF22" s="490" t="s">
        <v>2758</v>
      </c>
      <c r="AG22" s="490" t="s">
        <v>3418</v>
      </c>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c r="BQ22" s="162"/>
      <c r="BR22" s="162"/>
      <c r="BS22" s="162"/>
      <c r="BT22" s="162"/>
      <c r="BU22" s="162"/>
      <c r="BV22" s="162"/>
      <c r="BW22" s="162"/>
      <c r="BX22" s="162"/>
      <c r="BY22" s="162"/>
      <c r="BZ22" s="162"/>
      <c r="CA22" s="162"/>
      <c r="CB22" s="162"/>
    </row>
    <row r="23" spans="1:80" ht="37.799999999999997" customHeight="1">
      <c r="A23" s="490"/>
      <c r="B23" s="490"/>
      <c r="C23" s="490"/>
      <c r="D23" s="448"/>
      <c r="E23" s="490"/>
      <c r="F23" s="490"/>
      <c r="G23" s="490"/>
      <c r="H23" s="490"/>
      <c r="I23" s="490"/>
      <c r="J23" s="490"/>
      <c r="K23" s="490"/>
      <c r="L23" s="490"/>
      <c r="M23" s="490"/>
      <c r="N23" s="446" t="s">
        <v>289</v>
      </c>
      <c r="O23" s="446" t="s">
        <v>289</v>
      </c>
      <c r="P23" s="446" t="s">
        <v>289</v>
      </c>
      <c r="Q23" s="461" t="s">
        <v>289</v>
      </c>
      <c r="R23" s="461" t="s">
        <v>289</v>
      </c>
      <c r="S23" s="461" t="s">
        <v>289</v>
      </c>
      <c r="T23" s="461" t="s">
        <v>289</v>
      </c>
      <c r="U23" s="461" t="s">
        <v>289</v>
      </c>
      <c r="V23" s="497">
        <v>550000</v>
      </c>
      <c r="W23" s="497">
        <v>1100000</v>
      </c>
      <c r="X23" s="497">
        <v>2300000</v>
      </c>
      <c r="Y23" s="497">
        <v>2700000</v>
      </c>
      <c r="Z23" s="497">
        <v>3200000</v>
      </c>
      <c r="AA23" s="497">
        <v>4000000</v>
      </c>
      <c r="AB23" s="499">
        <v>4300000</v>
      </c>
      <c r="AC23" s="490"/>
      <c r="AD23" s="500">
        <v>4300000</v>
      </c>
      <c r="AE23" s="446" t="s">
        <v>289</v>
      </c>
      <c r="AF23" s="490"/>
      <c r="AG23" s="490"/>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BH23" s="162"/>
      <c r="BI23" s="162"/>
      <c r="BJ23" s="162"/>
      <c r="BK23" s="162"/>
      <c r="BL23" s="162"/>
      <c r="BM23" s="162"/>
      <c r="BN23" s="162"/>
      <c r="BO23" s="162"/>
      <c r="BP23" s="162"/>
      <c r="BQ23" s="162"/>
      <c r="BR23" s="162"/>
      <c r="BS23" s="162"/>
      <c r="BT23" s="162"/>
      <c r="BU23" s="162"/>
      <c r="BV23" s="162"/>
      <c r="BW23" s="162"/>
      <c r="BX23" s="162"/>
      <c r="BY23" s="162"/>
      <c r="BZ23" s="162"/>
      <c r="CA23" s="162"/>
      <c r="CB23" s="162"/>
    </row>
    <row r="24" spans="1:80" ht="191.55" customHeight="1">
      <c r="A24" s="490" t="s">
        <v>73</v>
      </c>
      <c r="B24" s="490" t="s">
        <v>324</v>
      </c>
      <c r="C24" s="490" t="s">
        <v>1275</v>
      </c>
      <c r="D24" s="448" t="s">
        <v>1270</v>
      </c>
      <c r="E24" s="490" t="s">
        <v>1276</v>
      </c>
      <c r="F24" s="490" t="s">
        <v>1277</v>
      </c>
      <c r="G24" s="490" t="s">
        <v>1281</v>
      </c>
      <c r="H24" s="490">
        <v>1</v>
      </c>
      <c r="I24" s="490" t="s">
        <v>1212</v>
      </c>
      <c r="J24" s="490" t="s">
        <v>3562</v>
      </c>
      <c r="K24" s="490" t="s">
        <v>2742</v>
      </c>
      <c r="L24" s="490" t="s">
        <v>2743</v>
      </c>
      <c r="M24" s="490" t="s">
        <v>2636</v>
      </c>
      <c r="N24" s="448" t="s">
        <v>2909</v>
      </c>
      <c r="O24" s="448" t="s">
        <v>2905</v>
      </c>
      <c r="P24" s="448"/>
      <c r="Q24" s="448" t="s">
        <v>289</v>
      </c>
      <c r="R24" s="448" t="s">
        <v>2011</v>
      </c>
      <c r="S24" s="448" t="s">
        <v>2012</v>
      </c>
      <c r="T24" s="448" t="s">
        <v>2013</v>
      </c>
      <c r="U24" s="448" t="s">
        <v>2014</v>
      </c>
      <c r="V24" s="448" t="s">
        <v>2022</v>
      </c>
      <c r="W24" s="448" t="s">
        <v>2730</v>
      </c>
      <c r="X24" s="448" t="s">
        <v>2731</v>
      </c>
      <c r="Y24" s="448" t="s">
        <v>2732</v>
      </c>
      <c r="Z24" s="448" t="s">
        <v>2733</v>
      </c>
      <c r="AA24" s="448" t="s">
        <v>2739</v>
      </c>
      <c r="AB24" s="448" t="s">
        <v>2740</v>
      </c>
      <c r="AC24" s="490" t="s">
        <v>2015</v>
      </c>
      <c r="AD24" s="458" t="s">
        <v>3606</v>
      </c>
      <c r="AE24" s="503">
        <v>3304897.86</v>
      </c>
      <c r="AF24" s="490" t="s">
        <v>2758</v>
      </c>
      <c r="AG24" s="490" t="s">
        <v>3419</v>
      </c>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62"/>
      <c r="BQ24" s="162"/>
      <c r="BR24" s="162"/>
      <c r="BS24" s="162"/>
      <c r="BT24" s="162"/>
      <c r="BU24" s="162"/>
      <c r="BV24" s="162"/>
      <c r="BW24" s="162"/>
      <c r="BX24" s="162"/>
      <c r="BY24" s="162"/>
      <c r="BZ24" s="162"/>
      <c r="CA24" s="162"/>
      <c r="CB24" s="162"/>
    </row>
    <row r="25" spans="1:80" ht="37.799999999999997" customHeight="1">
      <c r="A25" s="490"/>
      <c r="B25" s="490"/>
      <c r="C25" s="490"/>
      <c r="D25" s="448"/>
      <c r="E25" s="490"/>
      <c r="F25" s="490"/>
      <c r="G25" s="490"/>
      <c r="H25" s="490"/>
      <c r="I25" s="490"/>
      <c r="J25" s="490"/>
      <c r="K25" s="490"/>
      <c r="L25" s="490"/>
      <c r="M25" s="490"/>
      <c r="N25" s="446" t="s">
        <v>289</v>
      </c>
      <c r="O25" s="446" t="s">
        <v>289</v>
      </c>
      <c r="P25" s="446" t="s">
        <v>289</v>
      </c>
      <c r="Q25" s="461" t="s">
        <v>289</v>
      </c>
      <c r="R25" s="461" t="s">
        <v>289</v>
      </c>
      <c r="S25" s="461" t="s">
        <v>289</v>
      </c>
      <c r="T25" s="461" t="s">
        <v>289</v>
      </c>
      <c r="U25" s="461" t="s">
        <v>289</v>
      </c>
      <c r="V25" s="497" t="s">
        <v>289</v>
      </c>
      <c r="W25" s="497">
        <v>650000</v>
      </c>
      <c r="X25" s="497">
        <v>1100000</v>
      </c>
      <c r="Y25" s="497">
        <v>1500000</v>
      </c>
      <c r="Z25" s="497">
        <v>1600000</v>
      </c>
      <c r="AA25" s="497">
        <v>1600000</v>
      </c>
      <c r="AB25" s="499">
        <v>1700000</v>
      </c>
      <c r="AC25" s="490"/>
      <c r="AD25" s="500">
        <v>1700000</v>
      </c>
      <c r="AE25" s="446" t="s">
        <v>289</v>
      </c>
      <c r="AF25" s="490"/>
      <c r="AG25" s="490"/>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c r="BE25" s="162"/>
      <c r="BF25" s="162"/>
      <c r="BG25" s="162"/>
      <c r="BH25" s="162"/>
      <c r="BI25" s="162"/>
      <c r="BJ25" s="162"/>
      <c r="BK25" s="162"/>
      <c r="BL25" s="162"/>
      <c r="BM25" s="162"/>
      <c r="BN25" s="162"/>
      <c r="BO25" s="162"/>
      <c r="BP25" s="162"/>
      <c r="BQ25" s="162"/>
      <c r="BR25" s="162"/>
      <c r="BS25" s="162"/>
      <c r="BT25" s="162"/>
      <c r="BU25" s="162"/>
      <c r="BV25" s="162"/>
      <c r="BW25" s="162"/>
      <c r="BX25" s="162"/>
      <c r="BY25" s="162"/>
      <c r="BZ25" s="162"/>
      <c r="CA25" s="162"/>
      <c r="CB25" s="162"/>
    </row>
    <row r="26" spans="1:80" ht="175.8" customHeight="1">
      <c r="A26" s="490" t="s">
        <v>73</v>
      </c>
      <c r="B26" s="490" t="s">
        <v>324</v>
      </c>
      <c r="C26" s="490" t="s">
        <v>1275</v>
      </c>
      <c r="D26" s="490" t="s">
        <v>1273</v>
      </c>
      <c r="E26" s="490" t="s">
        <v>1276</v>
      </c>
      <c r="F26" s="490" t="s">
        <v>1277</v>
      </c>
      <c r="G26" s="490" t="s">
        <v>2020</v>
      </c>
      <c r="H26" s="490"/>
      <c r="I26" s="490" t="s">
        <v>1212</v>
      </c>
      <c r="J26" s="490" t="s">
        <v>3560</v>
      </c>
      <c r="K26" s="490" t="s">
        <v>3559</v>
      </c>
      <c r="L26" s="490" t="s">
        <v>3558</v>
      </c>
      <c r="M26" s="490" t="s">
        <v>2636</v>
      </c>
      <c r="N26" s="448" t="s">
        <v>2910</v>
      </c>
      <c r="O26" s="448" t="s">
        <v>2905</v>
      </c>
      <c r="P26" s="448"/>
      <c r="Q26" s="448" t="s">
        <v>289</v>
      </c>
      <c r="R26" s="461" t="s">
        <v>289</v>
      </c>
      <c r="S26" s="448" t="s">
        <v>3420</v>
      </c>
      <c r="T26" s="461" t="s">
        <v>289</v>
      </c>
      <c r="U26" s="461" t="s">
        <v>289</v>
      </c>
      <c r="V26" s="461" t="s">
        <v>289</v>
      </c>
      <c r="W26" s="461" t="s">
        <v>289</v>
      </c>
      <c r="X26" s="461" t="s">
        <v>289</v>
      </c>
      <c r="Y26" s="461" t="s">
        <v>289</v>
      </c>
      <c r="Z26" s="461" t="s">
        <v>289</v>
      </c>
      <c r="AA26" s="461" t="s">
        <v>289</v>
      </c>
      <c r="AB26" s="459" t="s">
        <v>3558</v>
      </c>
      <c r="AC26" s="490" t="s">
        <v>2015</v>
      </c>
      <c r="AD26" s="448"/>
      <c r="AE26" s="503">
        <v>8769502.1400000006</v>
      </c>
      <c r="AF26" s="490" t="s">
        <v>3408</v>
      </c>
      <c r="AG26" s="490" t="s">
        <v>289</v>
      </c>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2"/>
      <c r="BP26" s="162"/>
      <c r="BQ26" s="162"/>
      <c r="BR26" s="162"/>
      <c r="BS26" s="162"/>
      <c r="BT26" s="162"/>
      <c r="BU26" s="162"/>
      <c r="BV26" s="162"/>
      <c r="BW26" s="162"/>
      <c r="BX26" s="162"/>
      <c r="BY26" s="162"/>
      <c r="BZ26" s="162"/>
      <c r="CA26" s="162"/>
      <c r="CB26" s="162"/>
    </row>
    <row r="27" spans="1:80" ht="46.8" customHeight="1">
      <c r="A27" s="504"/>
      <c r="B27" s="504"/>
      <c r="C27" s="504"/>
      <c r="D27" s="504"/>
      <c r="E27" s="504"/>
      <c r="F27" s="504"/>
      <c r="G27" s="504"/>
      <c r="H27" s="504"/>
      <c r="I27" s="490"/>
      <c r="J27" s="490"/>
      <c r="K27" s="504"/>
      <c r="L27" s="504"/>
      <c r="M27" s="490"/>
      <c r="N27" s="446" t="s">
        <v>289</v>
      </c>
      <c r="O27" s="446" t="s">
        <v>289</v>
      </c>
      <c r="P27" s="446" t="s">
        <v>289</v>
      </c>
      <c r="Q27" s="461" t="s">
        <v>289</v>
      </c>
      <c r="R27" s="461" t="s">
        <v>289</v>
      </c>
      <c r="S27" s="499">
        <v>10490000</v>
      </c>
      <c r="T27" s="461" t="s">
        <v>289</v>
      </c>
      <c r="U27" s="461" t="s">
        <v>289</v>
      </c>
      <c r="V27" s="497">
        <v>570000</v>
      </c>
      <c r="W27" s="497">
        <v>1100000</v>
      </c>
      <c r="X27" s="497">
        <v>1800000</v>
      </c>
      <c r="Y27" s="497">
        <v>2400000</v>
      </c>
      <c r="Z27" s="497">
        <v>2900000</v>
      </c>
      <c r="AA27" s="497">
        <v>3200000</v>
      </c>
      <c r="AB27" s="446" t="s">
        <v>289</v>
      </c>
      <c r="AC27" s="490"/>
      <c r="AD27" s="446" t="s">
        <v>289</v>
      </c>
      <c r="AE27" s="446" t="s">
        <v>289</v>
      </c>
      <c r="AF27" s="490"/>
      <c r="AG27" s="490"/>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c r="BD27" s="162"/>
      <c r="BE27" s="162"/>
      <c r="BF27" s="162"/>
      <c r="BG27" s="162"/>
      <c r="BH27" s="162"/>
      <c r="BI27" s="162"/>
      <c r="BJ27" s="162"/>
      <c r="BK27" s="162"/>
      <c r="BL27" s="162"/>
      <c r="BM27" s="162"/>
      <c r="BN27" s="162"/>
      <c r="BO27" s="162"/>
      <c r="BP27" s="162"/>
      <c r="BQ27" s="162"/>
      <c r="BR27" s="162"/>
      <c r="BS27" s="162"/>
      <c r="BT27" s="162"/>
      <c r="BU27" s="162"/>
      <c r="BV27" s="162"/>
      <c r="BW27" s="162"/>
      <c r="BX27" s="162"/>
      <c r="BY27" s="162"/>
      <c r="BZ27" s="162"/>
      <c r="CA27" s="162"/>
      <c r="CB27" s="162"/>
    </row>
    <row r="28" spans="1:80" ht="168" customHeight="1">
      <c r="A28" s="490" t="s">
        <v>73</v>
      </c>
      <c r="B28" s="490" t="s">
        <v>324</v>
      </c>
      <c r="C28" s="490" t="s">
        <v>1275</v>
      </c>
      <c r="D28" s="490" t="s">
        <v>1274</v>
      </c>
      <c r="E28" s="490" t="s">
        <v>1276</v>
      </c>
      <c r="F28" s="490" t="s">
        <v>1277</v>
      </c>
      <c r="G28" s="490" t="s">
        <v>1282</v>
      </c>
      <c r="H28" s="490">
        <v>38</v>
      </c>
      <c r="I28" s="490">
        <v>750</v>
      </c>
      <c r="J28" s="490" t="s">
        <v>3561</v>
      </c>
      <c r="K28" s="490" t="s">
        <v>2016</v>
      </c>
      <c r="L28" s="490" t="s">
        <v>2635</v>
      </c>
      <c r="M28" s="490" t="s">
        <v>2636</v>
      </c>
      <c r="N28" s="448" t="s">
        <v>2911</v>
      </c>
      <c r="O28" s="448" t="s">
        <v>2905</v>
      </c>
      <c r="P28" s="448"/>
      <c r="Q28" s="448" t="s">
        <v>289</v>
      </c>
      <c r="R28" s="448" t="s">
        <v>2011</v>
      </c>
      <c r="S28" s="448" t="s">
        <v>2012</v>
      </c>
      <c r="T28" s="448" t="s">
        <v>2013</v>
      </c>
      <c r="U28" s="448" t="s">
        <v>2014</v>
      </c>
      <c r="V28" s="448" t="s">
        <v>2022</v>
      </c>
      <c r="W28" s="448" t="s">
        <v>2730</v>
      </c>
      <c r="X28" s="448" t="s">
        <v>2731</v>
      </c>
      <c r="Y28" s="448" t="s">
        <v>2732</v>
      </c>
      <c r="Z28" s="448" t="s">
        <v>2733</v>
      </c>
      <c r="AA28" s="448" t="s">
        <v>2738</v>
      </c>
      <c r="AB28" s="448" t="s">
        <v>2741</v>
      </c>
      <c r="AC28" s="490" t="s">
        <v>2015</v>
      </c>
      <c r="AD28" s="458" t="s">
        <v>2018</v>
      </c>
      <c r="AE28" s="505">
        <v>3560400</v>
      </c>
      <c r="AF28" s="490" t="s">
        <v>2758</v>
      </c>
      <c r="AG28" s="490" t="s">
        <v>3417</v>
      </c>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62"/>
      <c r="BH28" s="162"/>
      <c r="BI28" s="162"/>
      <c r="BJ28" s="162"/>
      <c r="BK28" s="162"/>
      <c r="BL28" s="162"/>
      <c r="BM28" s="162"/>
      <c r="BN28" s="162"/>
      <c r="BO28" s="162"/>
      <c r="BP28" s="162"/>
      <c r="BQ28" s="162"/>
      <c r="BR28" s="162"/>
      <c r="BS28" s="162"/>
      <c r="BT28" s="162"/>
      <c r="BU28" s="162"/>
      <c r="BV28" s="162"/>
      <c r="BW28" s="162"/>
      <c r="BX28" s="162"/>
      <c r="BY28" s="162"/>
      <c r="BZ28" s="162"/>
      <c r="CA28" s="162"/>
      <c r="CB28" s="162"/>
    </row>
    <row r="29" spans="1:80" ht="25.8" customHeight="1">
      <c r="A29" s="490"/>
      <c r="B29" s="490"/>
      <c r="C29" s="490"/>
      <c r="D29" s="490"/>
      <c r="E29" s="490"/>
      <c r="F29" s="490"/>
      <c r="G29" s="490"/>
      <c r="H29" s="490"/>
      <c r="I29" s="490"/>
      <c r="J29" s="490"/>
      <c r="K29" s="490"/>
      <c r="L29" s="490"/>
      <c r="M29" s="490"/>
      <c r="N29" s="446" t="s">
        <v>289</v>
      </c>
      <c r="O29" s="446" t="s">
        <v>289</v>
      </c>
      <c r="P29" s="446" t="s">
        <v>289</v>
      </c>
      <c r="Q29" s="461" t="s">
        <v>289</v>
      </c>
      <c r="R29" s="461" t="s">
        <v>289</v>
      </c>
      <c r="S29" s="461" t="s">
        <v>289</v>
      </c>
      <c r="T29" s="461" t="s">
        <v>289</v>
      </c>
      <c r="U29" s="461" t="s">
        <v>289</v>
      </c>
      <c r="V29" s="497">
        <v>570000</v>
      </c>
      <c r="W29" s="497">
        <v>1100000</v>
      </c>
      <c r="X29" s="497">
        <v>1800000</v>
      </c>
      <c r="Y29" s="497">
        <v>2400000</v>
      </c>
      <c r="Z29" s="497">
        <v>2900000</v>
      </c>
      <c r="AA29" s="497">
        <v>3200000</v>
      </c>
      <c r="AB29" s="499">
        <v>3500000</v>
      </c>
      <c r="AC29" s="490"/>
      <c r="AD29" s="500">
        <v>3500000</v>
      </c>
      <c r="AE29" s="446" t="s">
        <v>289</v>
      </c>
      <c r="AF29" s="490"/>
      <c r="AG29" s="490"/>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62"/>
      <c r="BF29" s="162"/>
      <c r="BG29" s="162"/>
      <c r="BH29" s="162"/>
      <c r="BI29" s="162"/>
      <c r="BJ29" s="162"/>
      <c r="BK29" s="162"/>
      <c r="BL29" s="162"/>
      <c r="BM29" s="162"/>
      <c r="BN29" s="162"/>
      <c r="BO29" s="162"/>
      <c r="BP29" s="162"/>
      <c r="BQ29" s="162"/>
      <c r="BR29" s="162"/>
      <c r="BS29" s="162"/>
      <c r="BT29" s="162"/>
      <c r="BU29" s="162"/>
      <c r="BV29" s="162"/>
      <c r="BW29" s="162"/>
      <c r="BX29" s="162"/>
      <c r="BY29" s="162"/>
      <c r="BZ29" s="162"/>
      <c r="CA29" s="162"/>
      <c r="CB29" s="162"/>
    </row>
    <row r="30" spans="1:80">
      <c r="A30" s="162"/>
      <c r="B30" s="162"/>
      <c r="C30" s="162"/>
      <c r="D30" s="162"/>
      <c r="E30" s="162"/>
      <c r="F30" s="162"/>
      <c r="G30" s="162"/>
      <c r="H30" s="162"/>
      <c r="J30" s="162"/>
      <c r="K30" s="162"/>
      <c r="L30" s="162"/>
      <c r="M30" s="162"/>
      <c r="N30" s="162"/>
      <c r="O30" s="162"/>
      <c r="P30" s="162"/>
      <c r="Q30" s="162"/>
      <c r="R30" s="162"/>
      <c r="S30" s="162"/>
      <c r="T30" s="162"/>
      <c r="U30" s="162"/>
      <c r="V30" s="162"/>
      <c r="W30" s="162"/>
    </row>
    <row r="31" spans="1:80">
      <c r="A31" s="162"/>
      <c r="B31" s="162"/>
      <c r="C31" s="162"/>
      <c r="D31" s="162"/>
      <c r="E31" s="162"/>
      <c r="F31" s="162"/>
      <c r="G31" s="162"/>
      <c r="H31" s="162"/>
      <c r="J31" s="162"/>
      <c r="K31" s="162"/>
      <c r="L31" s="162"/>
      <c r="M31" s="162"/>
      <c r="N31" s="162"/>
      <c r="O31" s="162"/>
      <c r="P31" s="162"/>
      <c r="Q31" s="162"/>
      <c r="R31" s="162"/>
      <c r="S31" s="162"/>
      <c r="T31" s="162"/>
      <c r="U31" s="162"/>
      <c r="V31" s="162"/>
      <c r="W31" s="162"/>
    </row>
    <row r="32" spans="1:80">
      <c r="A32" s="162"/>
      <c r="B32" s="162"/>
      <c r="C32" s="162"/>
      <c r="D32" s="162"/>
      <c r="E32" s="162"/>
      <c r="F32" s="162"/>
      <c r="G32" s="162"/>
      <c r="H32" s="162"/>
      <c r="J32" s="162"/>
      <c r="K32" s="162"/>
      <c r="L32" s="162"/>
      <c r="M32" s="162"/>
      <c r="N32" s="162"/>
      <c r="O32" s="162"/>
      <c r="P32" s="162"/>
      <c r="Q32" s="162"/>
      <c r="R32" s="162"/>
      <c r="S32" s="162"/>
      <c r="T32" s="162"/>
      <c r="U32" s="162"/>
      <c r="V32" s="162"/>
      <c r="W32" s="162"/>
    </row>
    <row r="33" spans="1:23">
      <c r="A33" s="162"/>
      <c r="B33" s="162"/>
      <c r="C33" s="162"/>
      <c r="D33" s="162"/>
      <c r="E33" s="162"/>
      <c r="F33" s="162"/>
      <c r="G33" s="162"/>
      <c r="H33" s="162"/>
      <c r="J33" s="162"/>
      <c r="K33" s="162"/>
      <c r="L33" s="162"/>
      <c r="M33" s="162"/>
      <c r="N33" s="162"/>
      <c r="O33" s="162"/>
      <c r="P33" s="162"/>
      <c r="Q33" s="162"/>
      <c r="R33" s="162"/>
      <c r="S33" s="162"/>
      <c r="T33" s="162"/>
      <c r="U33" s="162"/>
      <c r="V33" s="162"/>
      <c r="W33" s="162"/>
    </row>
    <row r="34" spans="1:23">
      <c r="A34" s="162"/>
      <c r="B34" s="162"/>
      <c r="C34" s="162"/>
      <c r="D34" s="162"/>
      <c r="E34" s="162"/>
      <c r="F34" s="162"/>
      <c r="G34" s="162"/>
      <c r="H34" s="162"/>
      <c r="J34" s="162"/>
      <c r="K34" s="162"/>
      <c r="L34" s="162"/>
      <c r="M34" s="162"/>
      <c r="N34" s="162"/>
      <c r="O34" s="162"/>
      <c r="P34" s="162"/>
      <c r="Q34" s="162"/>
      <c r="R34" s="162"/>
      <c r="S34" s="162"/>
      <c r="T34" s="162"/>
      <c r="U34" s="162"/>
      <c r="V34" s="162"/>
      <c r="W34" s="162"/>
    </row>
    <row r="35" spans="1:23">
      <c r="A35" s="162"/>
      <c r="B35" s="162"/>
      <c r="C35" s="162"/>
      <c r="D35" s="162"/>
      <c r="E35" s="162"/>
      <c r="F35" s="162"/>
      <c r="G35" s="162"/>
      <c r="H35" s="162"/>
      <c r="J35" s="162"/>
      <c r="K35" s="162"/>
      <c r="L35" s="162"/>
      <c r="M35" s="162"/>
      <c r="N35" s="162"/>
      <c r="O35" s="162"/>
      <c r="P35" s="162"/>
      <c r="Q35" s="162"/>
      <c r="R35" s="162"/>
      <c r="S35" s="162"/>
      <c r="T35" s="162"/>
      <c r="U35" s="162"/>
      <c r="V35" s="162"/>
      <c r="W35" s="162"/>
    </row>
    <row r="36" spans="1:23">
      <c r="A36" s="162"/>
      <c r="B36" s="162"/>
      <c r="C36" s="162"/>
      <c r="D36" s="162"/>
      <c r="E36" s="162"/>
      <c r="F36" s="162"/>
      <c r="G36" s="162"/>
      <c r="H36" s="162"/>
      <c r="J36" s="162"/>
      <c r="K36" s="162"/>
      <c r="L36" s="162"/>
      <c r="M36" s="162"/>
      <c r="N36" s="162"/>
      <c r="O36" s="162"/>
      <c r="P36" s="162"/>
      <c r="Q36" s="162"/>
      <c r="R36" s="162"/>
      <c r="S36" s="162"/>
      <c r="T36" s="162"/>
      <c r="U36" s="162"/>
      <c r="V36" s="162"/>
      <c r="W36" s="162"/>
    </row>
    <row r="37" spans="1:23">
      <c r="A37" s="162"/>
      <c r="B37" s="162"/>
      <c r="C37" s="162"/>
      <c r="D37" s="162"/>
      <c r="E37" s="162"/>
      <c r="F37" s="162"/>
      <c r="G37" s="162"/>
      <c r="H37" s="162"/>
      <c r="J37" s="162"/>
      <c r="K37" s="162"/>
      <c r="L37" s="162"/>
      <c r="M37" s="162"/>
      <c r="N37" s="162"/>
      <c r="O37" s="162"/>
      <c r="P37" s="162"/>
      <c r="Q37" s="162"/>
      <c r="R37" s="162"/>
      <c r="S37" s="162"/>
      <c r="T37" s="162"/>
      <c r="U37" s="162"/>
      <c r="V37" s="162"/>
      <c r="W37" s="162"/>
    </row>
    <row r="38" spans="1:23">
      <c r="A38" s="162"/>
      <c r="B38" s="162"/>
      <c r="C38" s="162"/>
      <c r="D38" s="162"/>
      <c r="E38" s="162"/>
      <c r="F38" s="162"/>
      <c r="G38" s="162"/>
      <c r="H38" s="162"/>
      <c r="J38" s="162"/>
      <c r="K38" s="162"/>
      <c r="L38" s="162"/>
      <c r="M38" s="162"/>
      <c r="N38" s="162"/>
      <c r="O38" s="162"/>
      <c r="P38" s="162"/>
      <c r="Q38" s="162"/>
      <c r="R38" s="162"/>
      <c r="S38" s="162"/>
      <c r="T38" s="162"/>
      <c r="U38" s="162"/>
      <c r="V38" s="162"/>
      <c r="W38" s="162"/>
    </row>
    <row r="39" spans="1:23">
      <c r="A39" s="162"/>
      <c r="B39" s="162"/>
      <c r="C39" s="162"/>
      <c r="D39" s="162"/>
      <c r="E39" s="162"/>
      <c r="F39" s="162"/>
      <c r="G39" s="162"/>
      <c r="H39" s="162"/>
      <c r="J39" s="162"/>
      <c r="K39" s="162"/>
      <c r="L39" s="162"/>
      <c r="M39" s="162"/>
      <c r="N39" s="162"/>
      <c r="O39" s="162"/>
      <c r="P39" s="162"/>
      <c r="Q39" s="162"/>
      <c r="R39" s="162"/>
      <c r="S39" s="162"/>
      <c r="T39" s="162"/>
      <c r="U39" s="162"/>
      <c r="V39" s="162"/>
      <c r="W39" s="162"/>
    </row>
    <row r="40" spans="1:23">
      <c r="A40" s="162"/>
      <c r="B40" s="162"/>
      <c r="C40" s="162"/>
      <c r="D40" s="162"/>
      <c r="E40" s="162"/>
      <c r="F40" s="162"/>
      <c r="G40" s="162"/>
      <c r="H40" s="162"/>
      <c r="J40" s="162"/>
      <c r="K40" s="162"/>
      <c r="L40" s="162"/>
      <c r="M40" s="162"/>
      <c r="N40" s="162"/>
      <c r="O40" s="162"/>
      <c r="P40" s="162"/>
      <c r="Q40" s="162"/>
      <c r="R40" s="162"/>
      <c r="S40" s="162"/>
      <c r="T40" s="162"/>
      <c r="U40" s="162"/>
      <c r="V40" s="162"/>
      <c r="W40" s="162"/>
    </row>
    <row r="41" spans="1:23">
      <c r="A41" s="162"/>
      <c r="B41" s="162"/>
      <c r="C41" s="162"/>
      <c r="D41" s="162"/>
      <c r="E41" s="162"/>
      <c r="F41" s="162"/>
      <c r="G41" s="162"/>
      <c r="H41" s="162"/>
      <c r="J41" s="162"/>
      <c r="K41" s="162"/>
      <c r="L41" s="162"/>
      <c r="M41" s="162"/>
      <c r="N41" s="162"/>
      <c r="O41" s="162"/>
      <c r="P41" s="162"/>
      <c r="Q41" s="162"/>
      <c r="R41" s="162"/>
      <c r="S41" s="162"/>
      <c r="T41" s="162"/>
      <c r="U41" s="162"/>
      <c r="V41" s="162"/>
      <c r="W41" s="162"/>
    </row>
    <row r="42" spans="1:23">
      <c r="A42" s="162"/>
      <c r="B42" s="162"/>
      <c r="C42" s="162"/>
      <c r="D42" s="162"/>
      <c r="E42" s="162"/>
      <c r="F42" s="162"/>
      <c r="G42" s="162"/>
      <c r="H42" s="162"/>
      <c r="J42" s="162"/>
      <c r="K42" s="162"/>
      <c r="L42" s="162"/>
      <c r="M42" s="162"/>
      <c r="N42" s="162"/>
      <c r="O42" s="162"/>
      <c r="P42" s="162"/>
      <c r="Q42" s="162"/>
      <c r="R42" s="162"/>
      <c r="S42" s="162"/>
      <c r="T42" s="162"/>
      <c r="U42" s="162"/>
      <c r="V42" s="162"/>
      <c r="W42" s="162"/>
    </row>
    <row r="43" spans="1:23">
      <c r="A43" s="162"/>
      <c r="B43" s="162"/>
      <c r="C43" s="162"/>
      <c r="D43" s="162"/>
      <c r="E43" s="162"/>
      <c r="F43" s="162"/>
      <c r="G43" s="162"/>
      <c r="H43" s="162"/>
      <c r="J43" s="162"/>
      <c r="K43" s="162"/>
      <c r="L43" s="162"/>
      <c r="M43" s="162"/>
      <c r="N43" s="162"/>
      <c r="O43" s="162"/>
      <c r="P43" s="162"/>
      <c r="Q43" s="162"/>
      <c r="R43" s="162"/>
      <c r="S43" s="162"/>
      <c r="T43" s="162"/>
      <c r="U43" s="162"/>
      <c r="V43" s="162"/>
      <c r="W43" s="162"/>
    </row>
    <row r="44" spans="1:23">
      <c r="A44" s="162"/>
      <c r="B44" s="162"/>
      <c r="C44" s="162"/>
      <c r="D44" s="162"/>
      <c r="E44" s="162"/>
      <c r="F44" s="162"/>
      <c r="G44" s="162"/>
      <c r="H44" s="162"/>
      <c r="J44" s="162"/>
      <c r="K44" s="162"/>
      <c r="L44" s="162"/>
      <c r="M44" s="162"/>
      <c r="N44" s="162"/>
      <c r="O44" s="162"/>
      <c r="P44" s="162"/>
      <c r="Q44" s="162"/>
      <c r="R44" s="162"/>
      <c r="S44" s="162"/>
      <c r="T44" s="162"/>
      <c r="U44" s="162"/>
      <c r="V44" s="162"/>
      <c r="W44" s="162"/>
    </row>
    <row r="45" spans="1:23">
      <c r="A45" s="162"/>
      <c r="B45" s="162"/>
      <c r="C45" s="162"/>
      <c r="D45" s="162"/>
      <c r="E45" s="162"/>
      <c r="F45" s="162"/>
      <c r="G45" s="162"/>
      <c r="H45" s="162"/>
      <c r="J45" s="162"/>
      <c r="K45" s="162"/>
      <c r="L45" s="162"/>
      <c r="M45" s="162"/>
      <c r="N45" s="162"/>
      <c r="O45" s="162"/>
      <c r="P45" s="162"/>
      <c r="Q45" s="162"/>
      <c r="R45" s="162"/>
      <c r="S45" s="162"/>
      <c r="T45" s="162"/>
      <c r="U45" s="162"/>
      <c r="V45" s="162"/>
      <c r="W45" s="162"/>
    </row>
    <row r="46" spans="1:23">
      <c r="A46" s="162"/>
      <c r="B46" s="162"/>
      <c r="C46" s="162"/>
      <c r="D46" s="162"/>
      <c r="E46" s="162"/>
      <c r="F46" s="162"/>
      <c r="G46" s="162"/>
      <c r="H46" s="162"/>
      <c r="J46" s="162"/>
      <c r="K46" s="162"/>
      <c r="L46" s="162"/>
      <c r="M46" s="162"/>
      <c r="N46" s="162"/>
      <c r="O46" s="162"/>
      <c r="P46" s="162"/>
      <c r="Q46" s="162"/>
      <c r="R46" s="162"/>
      <c r="S46" s="162"/>
      <c r="T46" s="162"/>
      <c r="U46" s="162"/>
      <c r="V46" s="162"/>
      <c r="W46" s="162"/>
    </row>
    <row r="47" spans="1:23">
      <c r="A47" s="162"/>
      <c r="B47" s="162"/>
      <c r="C47" s="162"/>
      <c r="D47" s="162"/>
      <c r="E47" s="162"/>
      <c r="F47" s="162"/>
      <c r="G47" s="162"/>
      <c r="H47" s="162"/>
      <c r="J47" s="162"/>
      <c r="K47" s="162"/>
      <c r="L47" s="162"/>
      <c r="M47" s="162"/>
      <c r="N47" s="162"/>
      <c r="O47" s="162"/>
      <c r="P47" s="162"/>
      <c r="Q47" s="162"/>
      <c r="R47" s="162"/>
      <c r="S47" s="162"/>
      <c r="T47" s="162"/>
      <c r="U47" s="162"/>
      <c r="V47" s="162"/>
      <c r="W47" s="162"/>
    </row>
    <row r="48" spans="1:23">
      <c r="A48" s="162"/>
      <c r="B48" s="162"/>
      <c r="C48" s="162"/>
      <c r="D48" s="162"/>
      <c r="E48" s="162"/>
      <c r="F48" s="162"/>
      <c r="G48" s="162"/>
      <c r="H48" s="162"/>
      <c r="J48" s="162"/>
      <c r="K48" s="162"/>
      <c r="L48" s="162"/>
      <c r="M48" s="162"/>
      <c r="N48" s="162"/>
      <c r="O48" s="162"/>
      <c r="P48" s="162"/>
      <c r="Q48" s="162"/>
      <c r="R48" s="162"/>
      <c r="S48" s="162"/>
      <c r="T48" s="162"/>
      <c r="U48" s="162"/>
      <c r="V48" s="162"/>
      <c r="W48" s="162"/>
    </row>
    <row r="49" spans="1:23">
      <c r="A49" s="162"/>
      <c r="B49" s="162"/>
      <c r="C49" s="162"/>
      <c r="D49" s="162"/>
      <c r="E49" s="162"/>
      <c r="F49" s="162"/>
      <c r="G49" s="162"/>
      <c r="H49" s="162"/>
      <c r="J49" s="162"/>
      <c r="K49" s="162"/>
      <c r="L49" s="162"/>
      <c r="M49" s="162"/>
      <c r="N49" s="162"/>
      <c r="O49" s="162"/>
      <c r="P49" s="162"/>
      <c r="Q49" s="162"/>
      <c r="R49" s="162"/>
      <c r="S49" s="162"/>
      <c r="T49" s="162"/>
      <c r="U49" s="162"/>
      <c r="V49" s="162"/>
      <c r="W49" s="162"/>
    </row>
    <row r="50" spans="1:23">
      <c r="A50" s="162"/>
      <c r="B50" s="162"/>
      <c r="C50" s="162"/>
      <c r="D50" s="162"/>
      <c r="E50" s="162"/>
      <c r="F50" s="162"/>
      <c r="G50" s="162"/>
      <c r="H50" s="162"/>
      <c r="J50" s="162"/>
      <c r="K50" s="162"/>
      <c r="L50" s="162"/>
      <c r="M50" s="162"/>
      <c r="N50" s="162"/>
      <c r="O50" s="162"/>
      <c r="P50" s="162"/>
      <c r="Q50" s="162"/>
      <c r="R50" s="162"/>
      <c r="S50" s="162"/>
      <c r="T50" s="162"/>
      <c r="U50" s="162"/>
      <c r="V50" s="162"/>
      <c r="W50" s="162"/>
    </row>
    <row r="51" spans="1:23">
      <c r="A51" s="162"/>
      <c r="B51" s="162"/>
      <c r="C51" s="162"/>
      <c r="D51" s="162"/>
      <c r="E51" s="162"/>
      <c r="F51" s="162"/>
      <c r="G51" s="162"/>
      <c r="H51" s="162"/>
      <c r="J51" s="162"/>
      <c r="K51" s="162"/>
      <c r="L51" s="162"/>
      <c r="M51" s="162"/>
      <c r="N51" s="162"/>
      <c r="O51" s="162"/>
      <c r="P51" s="162"/>
      <c r="Q51" s="162"/>
      <c r="R51" s="162"/>
      <c r="S51" s="162"/>
      <c r="T51" s="162"/>
      <c r="U51" s="162"/>
      <c r="V51" s="162"/>
      <c r="W51" s="162"/>
    </row>
    <row r="52" spans="1:23">
      <c r="A52" s="162"/>
      <c r="B52" s="162"/>
      <c r="C52" s="162"/>
      <c r="D52" s="162"/>
      <c r="E52" s="162"/>
      <c r="F52" s="162"/>
      <c r="G52" s="162"/>
      <c r="H52" s="162"/>
      <c r="J52" s="162"/>
      <c r="K52" s="162"/>
      <c r="L52" s="162"/>
      <c r="M52" s="162"/>
      <c r="N52" s="162"/>
      <c r="O52" s="162"/>
      <c r="P52" s="162"/>
      <c r="Q52" s="162"/>
      <c r="R52" s="162"/>
      <c r="S52" s="162"/>
      <c r="T52" s="162"/>
      <c r="U52" s="162"/>
      <c r="V52" s="162"/>
      <c r="W52" s="162"/>
    </row>
    <row r="53" spans="1:23">
      <c r="A53" s="162"/>
      <c r="B53" s="162"/>
      <c r="C53" s="162"/>
      <c r="D53" s="162"/>
      <c r="E53" s="162"/>
      <c r="F53" s="162"/>
      <c r="G53" s="162"/>
      <c r="H53" s="162"/>
      <c r="J53" s="162"/>
      <c r="K53" s="162"/>
      <c r="L53" s="162"/>
      <c r="M53" s="162"/>
      <c r="N53" s="162"/>
      <c r="O53" s="162"/>
      <c r="P53" s="162"/>
      <c r="Q53" s="162"/>
      <c r="R53" s="162"/>
      <c r="S53" s="162"/>
      <c r="T53" s="162"/>
      <c r="U53" s="162"/>
      <c r="V53" s="162"/>
      <c r="W53" s="162"/>
    </row>
    <row r="54" spans="1:23">
      <c r="A54" s="162"/>
      <c r="B54" s="162"/>
      <c r="C54" s="162"/>
      <c r="D54" s="162"/>
      <c r="E54" s="162"/>
      <c r="F54" s="162"/>
      <c r="G54" s="162"/>
      <c r="H54" s="162"/>
      <c r="J54" s="162"/>
      <c r="K54" s="162"/>
      <c r="L54" s="162"/>
      <c r="M54" s="162"/>
      <c r="N54" s="162"/>
      <c r="O54" s="162"/>
      <c r="P54" s="162"/>
      <c r="Q54" s="162"/>
      <c r="R54" s="162"/>
      <c r="S54" s="162"/>
      <c r="T54" s="162"/>
      <c r="U54" s="162"/>
      <c r="V54" s="162"/>
      <c r="W54" s="162"/>
    </row>
    <row r="55" spans="1:23">
      <c r="A55" s="162"/>
      <c r="B55" s="162"/>
      <c r="C55" s="162"/>
      <c r="D55" s="162"/>
      <c r="E55" s="162"/>
      <c r="F55" s="162"/>
      <c r="G55" s="162"/>
      <c r="H55" s="162"/>
      <c r="J55" s="162"/>
      <c r="K55" s="162"/>
      <c r="L55" s="162"/>
      <c r="M55" s="162"/>
      <c r="N55" s="162"/>
      <c r="O55" s="162"/>
      <c r="P55" s="162"/>
      <c r="Q55" s="162"/>
      <c r="R55" s="162"/>
      <c r="S55" s="162"/>
      <c r="T55" s="162"/>
      <c r="U55" s="162"/>
      <c r="V55" s="162"/>
      <c r="W55" s="162"/>
    </row>
    <row r="56" spans="1:23">
      <c r="A56" s="162"/>
      <c r="B56" s="162"/>
      <c r="C56" s="162"/>
      <c r="D56" s="162"/>
      <c r="E56" s="162"/>
      <c r="F56" s="162"/>
      <c r="G56" s="162"/>
      <c r="H56" s="162"/>
      <c r="J56" s="162"/>
      <c r="K56" s="162"/>
      <c r="L56" s="162"/>
      <c r="M56" s="162"/>
      <c r="N56" s="162"/>
      <c r="O56" s="162"/>
      <c r="P56" s="162"/>
      <c r="Q56" s="162"/>
      <c r="R56" s="162"/>
      <c r="S56" s="162"/>
      <c r="T56" s="162"/>
      <c r="U56" s="162"/>
      <c r="V56" s="162"/>
      <c r="W56" s="162"/>
    </row>
    <row r="57" spans="1:23">
      <c r="A57" s="162"/>
      <c r="B57" s="162"/>
      <c r="C57" s="162"/>
      <c r="D57" s="162"/>
      <c r="E57" s="162"/>
      <c r="F57" s="162"/>
      <c r="G57" s="162"/>
      <c r="H57" s="162"/>
      <c r="J57" s="162"/>
      <c r="K57" s="162"/>
      <c r="L57" s="162"/>
      <c r="M57" s="162"/>
      <c r="N57" s="162"/>
      <c r="O57" s="162"/>
      <c r="P57" s="162"/>
      <c r="Q57" s="162"/>
      <c r="R57" s="162"/>
      <c r="S57" s="162"/>
      <c r="T57" s="162"/>
      <c r="U57" s="162"/>
      <c r="V57" s="162"/>
      <c r="W57" s="162"/>
    </row>
    <row r="58" spans="1:23">
      <c r="A58" s="162"/>
      <c r="B58" s="162"/>
      <c r="C58" s="162"/>
      <c r="D58" s="162"/>
      <c r="E58" s="162"/>
      <c r="F58" s="162"/>
      <c r="G58" s="162"/>
      <c r="H58" s="162"/>
      <c r="J58" s="162"/>
      <c r="K58" s="162"/>
      <c r="L58" s="162"/>
      <c r="M58" s="162"/>
      <c r="N58" s="162"/>
      <c r="O58" s="162"/>
      <c r="P58" s="162"/>
      <c r="Q58" s="162"/>
      <c r="R58" s="162"/>
      <c r="S58" s="162"/>
      <c r="T58" s="162"/>
      <c r="U58" s="162"/>
      <c r="V58" s="162"/>
      <c r="W58" s="162"/>
    </row>
    <row r="59" spans="1:23">
      <c r="A59" s="162"/>
      <c r="B59" s="162"/>
      <c r="C59" s="162"/>
      <c r="D59" s="162"/>
      <c r="E59" s="162"/>
      <c r="F59" s="162"/>
      <c r="G59" s="162"/>
      <c r="H59" s="162"/>
      <c r="J59" s="162"/>
      <c r="K59" s="162"/>
      <c r="L59" s="162"/>
      <c r="M59" s="162"/>
      <c r="N59" s="162"/>
      <c r="O59" s="162"/>
      <c r="P59" s="162"/>
      <c r="Q59" s="162"/>
      <c r="R59" s="162"/>
      <c r="S59" s="162"/>
      <c r="T59" s="162"/>
      <c r="U59" s="162"/>
      <c r="V59" s="162"/>
      <c r="W59" s="162"/>
    </row>
    <row r="60" spans="1:23">
      <c r="A60" s="162"/>
      <c r="B60" s="162"/>
      <c r="C60" s="162"/>
      <c r="D60" s="162"/>
      <c r="E60" s="162"/>
      <c r="F60" s="162"/>
      <c r="G60" s="162"/>
      <c r="H60" s="162"/>
      <c r="J60" s="162"/>
      <c r="K60" s="162"/>
      <c r="L60" s="162"/>
      <c r="M60" s="162"/>
      <c r="N60" s="162"/>
      <c r="O60" s="162"/>
      <c r="P60" s="162"/>
      <c r="Q60" s="162"/>
      <c r="R60" s="162"/>
      <c r="S60" s="162"/>
      <c r="T60" s="162"/>
      <c r="U60" s="162"/>
      <c r="V60" s="162"/>
      <c r="W60" s="162"/>
    </row>
    <row r="61" spans="1:23">
      <c r="A61" s="162"/>
      <c r="B61" s="162"/>
      <c r="C61" s="162"/>
      <c r="D61" s="162"/>
      <c r="E61" s="162"/>
      <c r="F61" s="162"/>
      <c r="G61" s="162"/>
      <c r="H61" s="162"/>
      <c r="J61" s="162"/>
      <c r="K61" s="162"/>
      <c r="L61" s="162"/>
      <c r="M61" s="162"/>
      <c r="N61" s="162"/>
      <c r="O61" s="162"/>
      <c r="P61" s="162"/>
      <c r="Q61" s="162"/>
      <c r="R61" s="162"/>
      <c r="S61" s="162"/>
      <c r="T61" s="162"/>
      <c r="U61" s="162"/>
      <c r="V61" s="162"/>
      <c r="W61" s="162"/>
    </row>
    <row r="62" spans="1:23">
      <c r="A62" s="162"/>
      <c r="B62" s="162"/>
      <c r="C62" s="162"/>
      <c r="D62" s="162"/>
      <c r="E62" s="162"/>
      <c r="F62" s="162"/>
      <c r="G62" s="162"/>
      <c r="H62" s="162"/>
      <c r="J62" s="162"/>
      <c r="K62" s="162"/>
      <c r="L62" s="162"/>
      <c r="M62" s="162"/>
      <c r="N62" s="162"/>
      <c r="O62" s="162"/>
      <c r="P62" s="162"/>
      <c r="Q62" s="162"/>
      <c r="R62" s="162"/>
      <c r="S62" s="162"/>
      <c r="T62" s="162"/>
      <c r="U62" s="162"/>
      <c r="V62" s="162"/>
      <c r="W62" s="162"/>
    </row>
    <row r="63" spans="1:23">
      <c r="A63" s="162"/>
      <c r="B63" s="162"/>
      <c r="C63" s="162"/>
      <c r="D63" s="162"/>
      <c r="E63" s="162"/>
      <c r="F63" s="162"/>
      <c r="G63" s="162"/>
      <c r="H63" s="162"/>
      <c r="J63" s="162"/>
      <c r="K63" s="162"/>
      <c r="L63" s="162"/>
      <c r="M63" s="162"/>
      <c r="N63" s="162"/>
      <c r="O63" s="162"/>
      <c r="P63" s="162"/>
      <c r="Q63" s="162"/>
      <c r="R63" s="162"/>
      <c r="S63" s="162"/>
      <c r="T63" s="162"/>
      <c r="U63" s="162"/>
      <c r="V63" s="162"/>
      <c r="W63" s="162"/>
    </row>
    <row r="64" spans="1:23">
      <c r="A64" s="162"/>
      <c r="B64" s="162"/>
      <c r="C64" s="162"/>
      <c r="D64" s="162"/>
      <c r="E64" s="162"/>
      <c r="F64" s="162"/>
      <c r="G64" s="162"/>
      <c r="H64" s="162"/>
      <c r="J64" s="162"/>
      <c r="K64" s="162"/>
      <c r="L64" s="162"/>
      <c r="M64" s="162"/>
      <c r="N64" s="162"/>
      <c r="O64" s="162"/>
      <c r="P64" s="162"/>
      <c r="Q64" s="162"/>
      <c r="R64" s="162"/>
      <c r="S64" s="162"/>
      <c r="T64" s="162"/>
      <c r="U64" s="162"/>
      <c r="V64" s="162"/>
      <c r="W64" s="162"/>
    </row>
    <row r="65" spans="1:23">
      <c r="A65" s="162"/>
      <c r="B65" s="162"/>
      <c r="C65" s="162"/>
      <c r="D65" s="162"/>
      <c r="E65" s="162"/>
      <c r="F65" s="162"/>
      <c r="G65" s="162"/>
      <c r="H65" s="162"/>
      <c r="J65" s="162"/>
      <c r="K65" s="162"/>
      <c r="L65" s="162"/>
      <c r="M65" s="162"/>
      <c r="N65" s="162"/>
      <c r="O65" s="162"/>
      <c r="P65" s="162"/>
      <c r="Q65" s="162"/>
      <c r="R65" s="162"/>
      <c r="S65" s="162"/>
      <c r="T65" s="162"/>
      <c r="U65" s="162"/>
      <c r="V65" s="162"/>
      <c r="W65" s="162"/>
    </row>
    <row r="66" spans="1:23">
      <c r="A66" s="162"/>
      <c r="B66" s="162"/>
      <c r="C66" s="162"/>
      <c r="D66" s="162"/>
      <c r="E66" s="162"/>
      <c r="F66" s="162"/>
      <c r="G66" s="162"/>
      <c r="H66" s="162"/>
      <c r="J66" s="162"/>
      <c r="K66" s="162"/>
      <c r="L66" s="162"/>
      <c r="M66" s="162"/>
      <c r="N66" s="162"/>
      <c r="O66" s="162"/>
      <c r="P66" s="162"/>
      <c r="Q66" s="162"/>
      <c r="R66" s="162"/>
      <c r="S66" s="162"/>
      <c r="T66" s="162"/>
      <c r="U66" s="162"/>
      <c r="V66" s="162"/>
      <c r="W66" s="162"/>
    </row>
    <row r="67" spans="1:23">
      <c r="A67" s="162"/>
      <c r="B67" s="162"/>
      <c r="C67" s="162"/>
      <c r="D67" s="162"/>
      <c r="E67" s="162"/>
      <c r="F67" s="162"/>
      <c r="G67" s="162"/>
      <c r="H67" s="162"/>
      <c r="J67" s="162"/>
      <c r="K67" s="162"/>
      <c r="L67" s="162"/>
      <c r="M67" s="162"/>
      <c r="N67" s="162"/>
      <c r="O67" s="162"/>
      <c r="P67" s="162"/>
      <c r="Q67" s="162"/>
      <c r="R67" s="162"/>
      <c r="S67" s="162"/>
      <c r="T67" s="162"/>
      <c r="U67" s="162"/>
      <c r="V67" s="162"/>
      <c r="W67" s="162"/>
    </row>
    <row r="68" spans="1:23">
      <c r="A68" s="162"/>
      <c r="B68" s="162"/>
      <c r="C68" s="162"/>
      <c r="D68" s="162"/>
      <c r="E68" s="162"/>
      <c r="F68" s="162"/>
      <c r="G68" s="162"/>
      <c r="H68" s="162"/>
      <c r="J68" s="162"/>
      <c r="K68" s="162"/>
      <c r="L68" s="162"/>
      <c r="M68" s="162"/>
      <c r="N68" s="162"/>
      <c r="O68" s="162"/>
      <c r="P68" s="162"/>
      <c r="Q68" s="162"/>
      <c r="R68" s="162"/>
      <c r="S68" s="162"/>
      <c r="T68" s="162"/>
      <c r="U68" s="162"/>
      <c r="V68" s="162"/>
      <c r="W68" s="162"/>
    </row>
    <row r="69" spans="1:23">
      <c r="A69" s="162"/>
      <c r="B69" s="162"/>
      <c r="C69" s="162"/>
      <c r="D69" s="162"/>
      <c r="E69" s="162"/>
      <c r="F69" s="162"/>
      <c r="G69" s="162"/>
      <c r="H69" s="162"/>
      <c r="J69" s="162"/>
      <c r="K69" s="162"/>
      <c r="L69" s="162"/>
      <c r="M69" s="162"/>
      <c r="N69" s="162"/>
      <c r="O69" s="162"/>
      <c r="P69" s="162"/>
      <c r="Q69" s="162"/>
      <c r="R69" s="162"/>
      <c r="S69" s="162"/>
      <c r="T69" s="162"/>
      <c r="U69" s="162"/>
      <c r="V69" s="162"/>
      <c r="W69" s="162"/>
    </row>
    <row r="70" spans="1:23">
      <c r="A70" s="162"/>
      <c r="B70" s="162"/>
      <c r="C70" s="162"/>
      <c r="D70" s="162"/>
      <c r="E70" s="162"/>
      <c r="F70" s="162"/>
      <c r="G70" s="162"/>
      <c r="H70" s="162"/>
      <c r="J70" s="162"/>
      <c r="K70" s="162"/>
      <c r="L70" s="162"/>
      <c r="M70" s="162"/>
      <c r="N70" s="162"/>
      <c r="O70" s="162"/>
      <c r="P70" s="162"/>
      <c r="Q70" s="162"/>
      <c r="R70" s="162"/>
      <c r="S70" s="162"/>
      <c r="T70" s="162"/>
      <c r="U70" s="162"/>
      <c r="V70" s="162"/>
      <c r="W70" s="162"/>
    </row>
    <row r="71" spans="1:23">
      <c r="A71" s="162"/>
      <c r="B71" s="162"/>
      <c r="C71" s="162"/>
      <c r="D71" s="162"/>
      <c r="E71" s="162"/>
      <c r="F71" s="162"/>
      <c r="G71" s="162"/>
      <c r="H71" s="162"/>
      <c r="J71" s="162"/>
      <c r="K71" s="162"/>
      <c r="L71" s="162"/>
      <c r="M71" s="162"/>
      <c r="N71" s="162"/>
      <c r="O71" s="162"/>
      <c r="P71" s="162"/>
      <c r="Q71" s="162"/>
      <c r="R71" s="162"/>
      <c r="S71" s="162"/>
      <c r="T71" s="162"/>
      <c r="U71" s="162"/>
      <c r="V71" s="162"/>
      <c r="W71" s="162"/>
    </row>
    <row r="72" spans="1:23">
      <c r="A72" s="162"/>
      <c r="B72" s="162"/>
      <c r="C72" s="162"/>
      <c r="D72" s="162"/>
      <c r="E72" s="162"/>
      <c r="F72" s="162"/>
      <c r="G72" s="162"/>
      <c r="H72" s="162"/>
      <c r="J72" s="162"/>
      <c r="K72" s="162"/>
      <c r="L72" s="162"/>
      <c r="M72" s="162"/>
      <c r="N72" s="162"/>
      <c r="O72" s="162"/>
      <c r="P72" s="162"/>
      <c r="Q72" s="162"/>
      <c r="R72" s="162"/>
      <c r="S72" s="162"/>
      <c r="T72" s="162"/>
      <c r="U72" s="162"/>
      <c r="V72" s="162"/>
      <c r="W72" s="162"/>
    </row>
    <row r="73" spans="1:23">
      <c r="A73" s="162"/>
      <c r="B73" s="162"/>
      <c r="C73" s="162"/>
      <c r="D73" s="162"/>
      <c r="E73" s="162"/>
      <c r="F73" s="162"/>
      <c r="G73" s="162"/>
      <c r="H73" s="162"/>
      <c r="J73" s="162"/>
      <c r="K73" s="162"/>
      <c r="L73" s="162"/>
      <c r="M73" s="162"/>
      <c r="N73" s="162"/>
      <c r="O73" s="162"/>
      <c r="P73" s="162"/>
      <c r="Q73" s="162"/>
      <c r="R73" s="162"/>
      <c r="S73" s="162"/>
      <c r="T73" s="162"/>
      <c r="U73" s="162"/>
      <c r="V73" s="162"/>
      <c r="W73" s="162"/>
    </row>
    <row r="74" spans="1:23">
      <c r="A74" s="162"/>
      <c r="B74" s="162"/>
      <c r="C74" s="162"/>
      <c r="D74" s="162"/>
      <c r="E74" s="162"/>
      <c r="F74" s="162"/>
      <c r="G74" s="162"/>
      <c r="H74" s="162"/>
      <c r="J74" s="162"/>
      <c r="K74" s="162"/>
      <c r="L74" s="162"/>
      <c r="M74" s="162"/>
      <c r="N74" s="162"/>
      <c r="O74" s="162"/>
      <c r="P74" s="162"/>
      <c r="Q74" s="162"/>
      <c r="R74" s="162"/>
      <c r="S74" s="162"/>
      <c r="T74" s="162"/>
      <c r="U74" s="162"/>
      <c r="V74" s="162"/>
      <c r="W74" s="162"/>
    </row>
    <row r="75" spans="1:23">
      <c r="A75" s="162"/>
      <c r="B75" s="162"/>
      <c r="C75" s="162"/>
      <c r="D75" s="162"/>
      <c r="E75" s="162"/>
      <c r="F75" s="162"/>
      <c r="G75" s="162"/>
      <c r="H75" s="162"/>
      <c r="J75" s="162"/>
      <c r="K75" s="162"/>
      <c r="L75" s="162"/>
      <c r="M75" s="162"/>
      <c r="N75" s="162"/>
      <c r="O75" s="162"/>
      <c r="P75" s="162"/>
      <c r="Q75" s="162"/>
      <c r="R75" s="162"/>
      <c r="S75" s="162"/>
      <c r="T75" s="162"/>
      <c r="U75" s="162"/>
      <c r="V75" s="162"/>
      <c r="W75" s="162"/>
    </row>
    <row r="76" spans="1:23">
      <c r="A76" s="162"/>
      <c r="B76" s="162"/>
      <c r="C76" s="162"/>
      <c r="D76" s="162"/>
      <c r="E76" s="162"/>
      <c r="F76" s="162"/>
      <c r="G76" s="162"/>
      <c r="H76" s="162"/>
      <c r="J76" s="162"/>
      <c r="K76" s="162"/>
      <c r="L76" s="162"/>
      <c r="M76" s="162"/>
      <c r="N76" s="162"/>
      <c r="O76" s="162"/>
      <c r="P76" s="162"/>
      <c r="Q76" s="162"/>
      <c r="R76" s="162"/>
      <c r="S76" s="162"/>
      <c r="T76" s="162"/>
      <c r="U76" s="162"/>
      <c r="V76" s="162"/>
      <c r="W76" s="162"/>
    </row>
    <row r="77" spans="1:23">
      <c r="A77" s="162"/>
      <c r="B77" s="162"/>
      <c r="C77" s="162"/>
      <c r="D77" s="162"/>
      <c r="E77" s="162"/>
      <c r="F77" s="162"/>
      <c r="G77" s="162"/>
      <c r="H77" s="162"/>
      <c r="J77" s="162"/>
      <c r="K77" s="162"/>
      <c r="L77" s="162"/>
      <c r="M77" s="162"/>
      <c r="N77" s="162"/>
      <c r="O77" s="162"/>
      <c r="P77" s="162"/>
      <c r="Q77" s="162"/>
      <c r="R77" s="162"/>
      <c r="S77" s="162"/>
      <c r="T77" s="162"/>
      <c r="U77" s="162"/>
      <c r="V77" s="162"/>
      <c r="W77" s="162"/>
    </row>
    <row r="78" spans="1:23">
      <c r="A78" s="162"/>
      <c r="B78" s="162"/>
      <c r="C78" s="162"/>
      <c r="D78" s="162"/>
      <c r="E78" s="162"/>
      <c r="F78" s="162"/>
      <c r="G78" s="162"/>
      <c r="H78" s="162"/>
      <c r="J78" s="162"/>
      <c r="K78" s="162"/>
      <c r="L78" s="162"/>
      <c r="M78" s="162"/>
      <c r="N78" s="162"/>
      <c r="O78" s="162"/>
      <c r="P78" s="162"/>
      <c r="Q78" s="162"/>
      <c r="R78" s="162"/>
      <c r="S78" s="162"/>
      <c r="T78" s="162"/>
      <c r="U78" s="162"/>
      <c r="V78" s="162"/>
      <c r="W78" s="162"/>
    </row>
    <row r="79" spans="1:23">
      <c r="A79" s="162"/>
      <c r="B79" s="162"/>
      <c r="C79" s="162"/>
      <c r="D79" s="162"/>
      <c r="E79" s="162"/>
      <c r="F79" s="162"/>
      <c r="G79" s="162"/>
      <c r="H79" s="162"/>
      <c r="J79" s="162"/>
      <c r="K79" s="162"/>
      <c r="L79" s="162"/>
      <c r="M79" s="162"/>
      <c r="N79" s="162"/>
      <c r="O79" s="162"/>
      <c r="P79" s="162"/>
      <c r="Q79" s="162"/>
      <c r="R79" s="162"/>
      <c r="S79" s="162"/>
      <c r="T79" s="162"/>
      <c r="U79" s="162"/>
      <c r="V79" s="162"/>
      <c r="W79" s="162"/>
    </row>
    <row r="80" spans="1:23">
      <c r="A80" s="162"/>
      <c r="B80" s="162"/>
      <c r="C80" s="162"/>
      <c r="D80" s="162"/>
      <c r="E80" s="162"/>
      <c r="F80" s="162"/>
      <c r="G80" s="162"/>
      <c r="H80" s="162"/>
      <c r="J80" s="162"/>
      <c r="K80" s="162"/>
      <c r="L80" s="162"/>
      <c r="M80" s="162"/>
      <c r="N80" s="162"/>
      <c r="O80" s="162"/>
      <c r="P80" s="162"/>
      <c r="Q80" s="162"/>
      <c r="R80" s="162"/>
      <c r="S80" s="162"/>
      <c r="T80" s="162"/>
      <c r="U80" s="162"/>
      <c r="V80" s="162"/>
      <c r="W80" s="162"/>
    </row>
    <row r="81" spans="1:23">
      <c r="A81" s="162"/>
      <c r="B81" s="162"/>
      <c r="C81" s="162"/>
      <c r="D81" s="162"/>
      <c r="E81" s="162"/>
      <c r="F81" s="162"/>
      <c r="G81" s="162"/>
      <c r="H81" s="162"/>
      <c r="J81" s="162"/>
      <c r="K81" s="162"/>
      <c r="L81" s="162"/>
      <c r="M81" s="162"/>
      <c r="N81" s="162"/>
      <c r="O81" s="162"/>
      <c r="P81" s="162"/>
      <c r="Q81" s="162"/>
      <c r="R81" s="162"/>
      <c r="S81" s="162"/>
      <c r="T81" s="162"/>
      <c r="U81" s="162"/>
      <c r="V81" s="162"/>
      <c r="W81" s="162"/>
    </row>
    <row r="82" spans="1:23">
      <c r="A82" s="162"/>
      <c r="B82" s="162"/>
      <c r="C82" s="162"/>
      <c r="D82" s="162"/>
      <c r="E82" s="162"/>
      <c r="F82" s="162"/>
      <c r="G82" s="162"/>
      <c r="H82" s="162"/>
      <c r="J82" s="162"/>
      <c r="K82" s="162"/>
      <c r="L82" s="162"/>
      <c r="M82" s="162"/>
      <c r="N82" s="162"/>
      <c r="O82" s="162"/>
      <c r="P82" s="162"/>
      <c r="Q82" s="162"/>
      <c r="R82" s="162"/>
      <c r="S82" s="162"/>
      <c r="T82" s="162"/>
      <c r="U82" s="162"/>
      <c r="V82" s="162"/>
      <c r="W82" s="162"/>
    </row>
    <row r="83" spans="1:23">
      <c r="A83" s="162"/>
      <c r="B83" s="162"/>
      <c r="C83" s="162"/>
      <c r="D83" s="162"/>
      <c r="E83" s="162"/>
      <c r="F83" s="162"/>
      <c r="G83" s="162"/>
      <c r="H83" s="162"/>
      <c r="J83" s="162"/>
      <c r="K83" s="162"/>
      <c r="L83" s="162"/>
      <c r="M83" s="162"/>
      <c r="N83" s="162"/>
      <c r="O83" s="162"/>
      <c r="P83" s="162"/>
      <c r="Q83" s="162"/>
      <c r="R83" s="162"/>
      <c r="S83" s="162"/>
      <c r="T83" s="162"/>
      <c r="U83" s="162"/>
      <c r="V83" s="162"/>
      <c r="W83" s="162"/>
    </row>
    <row r="84" spans="1:23">
      <c r="A84" s="162"/>
      <c r="B84" s="162"/>
      <c r="C84" s="162"/>
      <c r="D84" s="162"/>
      <c r="E84" s="162"/>
      <c r="F84" s="162"/>
      <c r="G84" s="162"/>
      <c r="H84" s="162"/>
      <c r="J84" s="162"/>
      <c r="K84" s="162"/>
      <c r="L84" s="162"/>
      <c r="M84" s="162"/>
      <c r="N84" s="162"/>
      <c r="O84" s="162"/>
      <c r="P84" s="162"/>
      <c r="Q84" s="162"/>
      <c r="R84" s="162"/>
      <c r="S84" s="162"/>
      <c r="T84" s="162"/>
      <c r="U84" s="162"/>
      <c r="V84" s="162"/>
      <c r="W84" s="162"/>
    </row>
    <row r="85" spans="1:23">
      <c r="A85" s="162"/>
      <c r="B85" s="162"/>
      <c r="C85" s="162"/>
      <c r="D85" s="162"/>
      <c r="E85" s="162"/>
      <c r="F85" s="162"/>
      <c r="G85" s="162"/>
      <c r="H85" s="162"/>
      <c r="J85" s="162"/>
      <c r="K85" s="162"/>
      <c r="L85" s="162"/>
      <c r="M85" s="162"/>
      <c r="N85" s="162"/>
      <c r="O85" s="162"/>
      <c r="P85" s="162"/>
      <c r="Q85" s="162"/>
      <c r="R85" s="162"/>
      <c r="S85" s="162"/>
      <c r="T85" s="162"/>
      <c r="U85" s="162"/>
      <c r="V85" s="162"/>
      <c r="W85" s="162"/>
    </row>
    <row r="86" spans="1:23">
      <c r="A86" s="162"/>
      <c r="B86" s="162"/>
      <c r="C86" s="162"/>
      <c r="D86" s="162"/>
      <c r="E86" s="162"/>
      <c r="F86" s="162"/>
      <c r="G86" s="162"/>
      <c r="H86" s="162"/>
      <c r="J86" s="162"/>
      <c r="K86" s="162"/>
      <c r="L86" s="162"/>
      <c r="M86" s="162"/>
      <c r="N86" s="162"/>
      <c r="O86" s="162"/>
      <c r="P86" s="162"/>
      <c r="Q86" s="162"/>
      <c r="R86" s="162"/>
      <c r="S86" s="162"/>
      <c r="T86" s="162"/>
      <c r="U86" s="162"/>
      <c r="V86" s="162"/>
      <c r="W86" s="162"/>
    </row>
    <row r="87" spans="1:23">
      <c r="A87" s="162"/>
      <c r="B87" s="162"/>
      <c r="C87" s="162"/>
      <c r="D87" s="162"/>
      <c r="E87" s="162"/>
      <c r="F87" s="162"/>
      <c r="G87" s="162"/>
      <c r="H87" s="162"/>
      <c r="J87" s="162"/>
      <c r="K87" s="162"/>
      <c r="L87" s="162"/>
      <c r="M87" s="162"/>
      <c r="N87" s="162"/>
      <c r="O87" s="162"/>
      <c r="P87" s="162"/>
      <c r="Q87" s="162"/>
      <c r="R87" s="162"/>
      <c r="S87" s="162"/>
      <c r="T87" s="162"/>
      <c r="U87" s="162"/>
      <c r="V87" s="162"/>
      <c r="W87" s="162"/>
    </row>
    <row r="88" spans="1:23">
      <c r="A88" s="162"/>
      <c r="B88" s="162"/>
      <c r="C88" s="162"/>
      <c r="D88" s="162"/>
      <c r="E88" s="162"/>
      <c r="F88" s="162"/>
      <c r="G88" s="162"/>
      <c r="H88" s="162"/>
      <c r="J88" s="162"/>
      <c r="K88" s="162"/>
      <c r="L88" s="162"/>
      <c r="M88" s="162"/>
      <c r="N88" s="162"/>
      <c r="O88" s="162"/>
      <c r="P88" s="162"/>
      <c r="Q88" s="162"/>
      <c r="R88" s="162"/>
      <c r="S88" s="162"/>
      <c r="T88" s="162"/>
      <c r="U88" s="162"/>
      <c r="V88" s="162"/>
      <c r="W88" s="162"/>
    </row>
    <row r="89" spans="1:23">
      <c r="A89" s="162"/>
      <c r="B89" s="162"/>
      <c r="C89" s="162"/>
      <c r="D89" s="162"/>
      <c r="E89" s="162"/>
      <c r="F89" s="162"/>
      <c r="G89" s="162"/>
      <c r="H89" s="162"/>
      <c r="J89" s="162"/>
      <c r="K89" s="162"/>
      <c r="L89" s="162"/>
      <c r="M89" s="162"/>
      <c r="N89" s="162"/>
      <c r="O89" s="162"/>
      <c r="P89" s="162"/>
      <c r="Q89" s="162"/>
      <c r="R89" s="162"/>
      <c r="S89" s="162"/>
      <c r="T89" s="162"/>
      <c r="U89" s="162"/>
      <c r="V89" s="162"/>
      <c r="W89" s="162"/>
    </row>
    <row r="90" spans="1:23">
      <c r="A90" s="162"/>
      <c r="B90" s="162"/>
      <c r="C90" s="162"/>
      <c r="D90" s="162"/>
      <c r="E90" s="162"/>
      <c r="F90" s="162"/>
      <c r="G90" s="162"/>
      <c r="H90" s="162"/>
      <c r="J90" s="162"/>
      <c r="K90" s="162"/>
      <c r="L90" s="162"/>
      <c r="M90" s="162"/>
      <c r="N90" s="162"/>
      <c r="O90" s="162"/>
      <c r="P90" s="162"/>
      <c r="Q90" s="162"/>
      <c r="R90" s="162"/>
      <c r="S90" s="162"/>
      <c r="T90" s="162"/>
      <c r="U90" s="162"/>
      <c r="V90" s="162"/>
      <c r="W90" s="162"/>
    </row>
    <row r="91" spans="1:23">
      <c r="A91" s="162"/>
      <c r="B91" s="162"/>
      <c r="C91" s="162"/>
      <c r="D91" s="162"/>
      <c r="E91" s="162"/>
      <c r="F91" s="162"/>
      <c r="G91" s="162"/>
      <c r="H91" s="162"/>
      <c r="J91" s="162"/>
      <c r="K91" s="162"/>
      <c r="L91" s="162"/>
      <c r="M91" s="162"/>
      <c r="N91" s="162"/>
      <c r="O91" s="162"/>
      <c r="P91" s="162"/>
      <c r="Q91" s="162"/>
      <c r="R91" s="162"/>
      <c r="S91" s="162"/>
      <c r="T91" s="162"/>
      <c r="U91" s="162"/>
      <c r="V91" s="162"/>
      <c r="W91" s="162"/>
    </row>
    <row r="92" spans="1:23">
      <c r="A92" s="162"/>
      <c r="B92" s="162"/>
      <c r="C92" s="162"/>
      <c r="D92" s="162"/>
      <c r="E92" s="162"/>
      <c r="F92" s="162"/>
      <c r="G92" s="162"/>
      <c r="H92" s="162"/>
      <c r="J92" s="162"/>
      <c r="K92" s="162"/>
      <c r="L92" s="162"/>
      <c r="M92" s="162"/>
      <c r="N92" s="162"/>
      <c r="O92" s="162"/>
      <c r="P92" s="162"/>
      <c r="Q92" s="162"/>
      <c r="R92" s="162"/>
      <c r="S92" s="162"/>
      <c r="T92" s="162"/>
      <c r="U92" s="162"/>
      <c r="V92" s="162"/>
      <c r="W92" s="162"/>
    </row>
    <row r="93" spans="1:23">
      <c r="A93" s="162"/>
      <c r="B93" s="162"/>
      <c r="C93" s="162"/>
      <c r="D93" s="162"/>
      <c r="E93" s="162"/>
      <c r="F93" s="162"/>
      <c r="G93" s="162"/>
      <c r="H93" s="162"/>
      <c r="J93" s="162"/>
      <c r="K93" s="162"/>
      <c r="L93" s="162"/>
      <c r="M93" s="162"/>
      <c r="N93" s="162"/>
      <c r="O93" s="162"/>
      <c r="P93" s="162"/>
      <c r="Q93" s="162"/>
      <c r="R93" s="162"/>
      <c r="S93" s="162"/>
      <c r="T93" s="162"/>
      <c r="U93" s="162"/>
      <c r="V93" s="162"/>
      <c r="W93" s="162"/>
    </row>
    <row r="94" spans="1:23">
      <c r="A94" s="162"/>
      <c r="B94" s="162"/>
      <c r="C94" s="162"/>
      <c r="D94" s="162"/>
      <c r="E94" s="162"/>
      <c r="F94" s="162"/>
      <c r="G94" s="162"/>
      <c r="H94" s="162"/>
      <c r="J94" s="162"/>
      <c r="K94" s="162"/>
      <c r="L94" s="162"/>
      <c r="M94" s="162"/>
      <c r="N94" s="162"/>
      <c r="O94" s="162"/>
      <c r="P94" s="162"/>
      <c r="Q94" s="162"/>
      <c r="R94" s="162"/>
      <c r="S94" s="162"/>
      <c r="T94" s="162"/>
      <c r="U94" s="162"/>
      <c r="V94" s="162"/>
      <c r="W94" s="162"/>
    </row>
    <row r="95" spans="1:23">
      <c r="A95" s="162"/>
      <c r="B95" s="162"/>
      <c r="C95" s="162"/>
      <c r="D95" s="162"/>
      <c r="E95" s="162"/>
      <c r="F95" s="162"/>
      <c r="G95" s="162"/>
      <c r="H95" s="162"/>
      <c r="J95" s="162"/>
      <c r="K95" s="162"/>
      <c r="L95" s="162"/>
      <c r="M95" s="162"/>
      <c r="N95" s="162"/>
      <c r="O95" s="162"/>
      <c r="P95" s="162"/>
      <c r="Q95" s="162"/>
      <c r="R95" s="162"/>
      <c r="S95" s="162"/>
      <c r="T95" s="162"/>
      <c r="U95" s="162"/>
      <c r="V95" s="162"/>
      <c r="W95" s="162"/>
    </row>
    <row r="96" spans="1:23">
      <c r="A96" s="162"/>
      <c r="B96" s="162"/>
      <c r="C96" s="162"/>
      <c r="D96" s="162"/>
      <c r="E96" s="162"/>
      <c r="F96" s="162"/>
      <c r="G96" s="162"/>
      <c r="H96" s="162"/>
      <c r="J96" s="162"/>
      <c r="K96" s="162"/>
      <c r="L96" s="162"/>
      <c r="M96" s="162"/>
      <c r="N96" s="162"/>
      <c r="O96" s="162"/>
      <c r="P96" s="162"/>
      <c r="Q96" s="162"/>
      <c r="R96" s="162"/>
      <c r="S96" s="162"/>
      <c r="T96" s="162"/>
      <c r="U96" s="162"/>
      <c r="V96" s="162"/>
      <c r="W96" s="162"/>
    </row>
    <row r="97" spans="1:23">
      <c r="A97" s="162"/>
      <c r="B97" s="162"/>
      <c r="C97" s="162"/>
      <c r="D97" s="162"/>
      <c r="E97" s="162"/>
      <c r="F97" s="162"/>
      <c r="G97" s="162"/>
      <c r="H97" s="162"/>
      <c r="J97" s="162"/>
      <c r="K97" s="162"/>
      <c r="L97" s="162"/>
      <c r="M97" s="162"/>
      <c r="N97" s="162"/>
      <c r="O97" s="162"/>
      <c r="P97" s="162"/>
      <c r="Q97" s="162"/>
      <c r="R97" s="162"/>
      <c r="S97" s="162"/>
      <c r="T97" s="162"/>
      <c r="U97" s="162"/>
      <c r="V97" s="162"/>
      <c r="W97" s="162"/>
    </row>
    <row r="98" spans="1:23">
      <c r="A98" s="162"/>
      <c r="B98" s="162"/>
      <c r="C98" s="162"/>
      <c r="D98" s="162"/>
      <c r="E98" s="162"/>
      <c r="F98" s="162"/>
      <c r="G98" s="162"/>
      <c r="H98" s="162"/>
      <c r="J98" s="162"/>
      <c r="K98" s="162"/>
      <c r="L98" s="162"/>
      <c r="M98" s="162"/>
      <c r="N98" s="162"/>
      <c r="O98" s="162"/>
      <c r="P98" s="162"/>
      <c r="Q98" s="162"/>
      <c r="R98" s="162"/>
      <c r="S98" s="162"/>
      <c r="T98" s="162"/>
      <c r="U98" s="162"/>
      <c r="V98" s="162"/>
      <c r="W98" s="162"/>
    </row>
    <row r="99" spans="1:23">
      <c r="A99" s="162"/>
      <c r="B99" s="162"/>
      <c r="C99" s="162"/>
      <c r="D99" s="162"/>
      <c r="E99" s="162"/>
      <c r="F99" s="162"/>
      <c r="G99" s="162"/>
      <c r="H99" s="162"/>
      <c r="J99" s="162"/>
      <c r="K99" s="162"/>
      <c r="L99" s="162"/>
      <c r="M99" s="162"/>
      <c r="N99" s="162"/>
      <c r="O99" s="162"/>
      <c r="P99" s="162"/>
      <c r="Q99" s="162"/>
      <c r="R99" s="162"/>
      <c r="S99" s="162"/>
      <c r="T99" s="162"/>
      <c r="U99" s="162"/>
      <c r="V99" s="162"/>
      <c r="W99" s="162"/>
    </row>
    <row r="100" spans="1:23">
      <c r="A100" s="162"/>
      <c r="B100" s="162"/>
      <c r="C100" s="162"/>
      <c r="D100" s="162"/>
      <c r="E100" s="162"/>
      <c r="F100" s="162"/>
      <c r="G100" s="162"/>
      <c r="H100" s="162"/>
      <c r="J100" s="162"/>
      <c r="K100" s="162"/>
      <c r="L100" s="162"/>
      <c r="M100" s="162"/>
      <c r="N100" s="162"/>
      <c r="O100" s="162"/>
      <c r="P100" s="162"/>
      <c r="Q100" s="162"/>
      <c r="R100" s="162"/>
      <c r="S100" s="162"/>
      <c r="T100" s="162"/>
      <c r="U100" s="162"/>
      <c r="V100" s="162"/>
      <c r="W100" s="162"/>
    </row>
    <row r="101" spans="1:23">
      <c r="A101" s="162"/>
      <c r="B101" s="162"/>
      <c r="C101" s="162"/>
      <c r="D101" s="162"/>
      <c r="E101" s="162"/>
      <c r="F101" s="162"/>
      <c r="G101" s="162"/>
      <c r="H101" s="162"/>
      <c r="J101" s="162"/>
      <c r="K101" s="162"/>
      <c r="L101" s="162"/>
      <c r="M101" s="162"/>
      <c r="N101" s="162"/>
      <c r="O101" s="162"/>
      <c r="P101" s="162"/>
      <c r="Q101" s="162"/>
      <c r="R101" s="162"/>
      <c r="S101" s="162"/>
      <c r="T101" s="162"/>
      <c r="U101" s="162"/>
      <c r="V101" s="162"/>
      <c r="W101" s="162"/>
    </row>
    <row r="102" spans="1:23">
      <c r="A102" s="162"/>
      <c r="B102" s="162"/>
      <c r="C102" s="162"/>
      <c r="D102" s="162"/>
      <c r="E102" s="162"/>
      <c r="F102" s="162"/>
      <c r="G102" s="162"/>
      <c r="H102" s="162"/>
      <c r="J102" s="162"/>
      <c r="K102" s="162"/>
      <c r="L102" s="162"/>
      <c r="M102" s="162"/>
      <c r="N102" s="162"/>
      <c r="O102" s="162"/>
      <c r="P102" s="162"/>
      <c r="Q102" s="162"/>
      <c r="R102" s="162"/>
      <c r="S102" s="162"/>
      <c r="T102" s="162"/>
      <c r="U102" s="162"/>
      <c r="V102" s="162"/>
      <c r="W102" s="162"/>
    </row>
    <row r="103" spans="1:23">
      <c r="A103" s="162"/>
      <c r="B103" s="162"/>
      <c r="C103" s="162"/>
      <c r="D103" s="162"/>
      <c r="E103" s="162"/>
      <c r="F103" s="162"/>
      <c r="G103" s="162"/>
      <c r="H103" s="162"/>
      <c r="J103" s="162"/>
      <c r="K103" s="162"/>
      <c r="L103" s="162"/>
      <c r="M103" s="162"/>
      <c r="N103" s="162"/>
      <c r="O103" s="162"/>
      <c r="P103" s="162"/>
      <c r="Q103" s="162"/>
      <c r="R103" s="162"/>
      <c r="S103" s="162"/>
      <c r="T103" s="162"/>
      <c r="U103" s="162"/>
      <c r="V103" s="162"/>
      <c r="W103" s="162"/>
    </row>
    <row r="104" spans="1:23">
      <c r="A104" s="162"/>
      <c r="B104" s="162"/>
      <c r="C104" s="162"/>
      <c r="D104" s="162"/>
      <c r="E104" s="162"/>
      <c r="F104" s="162"/>
      <c r="G104" s="162"/>
      <c r="H104" s="162"/>
      <c r="J104" s="162"/>
      <c r="K104" s="162"/>
      <c r="L104" s="162"/>
      <c r="M104" s="162"/>
      <c r="N104" s="162"/>
      <c r="O104" s="162"/>
      <c r="P104" s="162"/>
      <c r="Q104" s="162"/>
      <c r="R104" s="162"/>
      <c r="S104" s="162"/>
      <c r="T104" s="162"/>
      <c r="U104" s="162"/>
      <c r="V104" s="162"/>
      <c r="W104" s="162"/>
    </row>
    <row r="105" spans="1:23">
      <c r="A105" s="162"/>
      <c r="B105" s="162"/>
      <c r="C105" s="162"/>
      <c r="D105" s="162"/>
      <c r="E105" s="162"/>
      <c r="F105" s="162"/>
      <c r="G105" s="162"/>
      <c r="H105" s="162"/>
      <c r="J105" s="162"/>
      <c r="K105" s="162"/>
      <c r="L105" s="162"/>
      <c r="M105" s="162"/>
      <c r="N105" s="162"/>
      <c r="O105" s="162"/>
      <c r="P105" s="162"/>
      <c r="Q105" s="162"/>
      <c r="R105" s="162"/>
      <c r="S105" s="162"/>
      <c r="T105" s="162"/>
      <c r="U105" s="162"/>
      <c r="V105" s="162"/>
      <c r="W105" s="162"/>
    </row>
    <row r="106" spans="1:23">
      <c r="A106" s="162"/>
      <c r="B106" s="162"/>
      <c r="C106" s="162"/>
      <c r="D106" s="162"/>
      <c r="E106" s="162"/>
      <c r="F106" s="162"/>
      <c r="G106" s="162"/>
      <c r="H106" s="162"/>
      <c r="J106" s="162"/>
      <c r="K106" s="162"/>
      <c r="L106" s="162"/>
      <c r="M106" s="162"/>
      <c r="N106" s="162"/>
      <c r="O106" s="162"/>
      <c r="P106" s="162"/>
      <c r="Q106" s="162"/>
      <c r="R106" s="162"/>
      <c r="S106" s="162"/>
      <c r="T106" s="162"/>
      <c r="U106" s="162"/>
      <c r="V106" s="162"/>
      <c r="W106" s="162"/>
    </row>
    <row r="107" spans="1:23">
      <c r="A107" s="162"/>
      <c r="B107" s="162"/>
      <c r="C107" s="162"/>
      <c r="D107" s="162"/>
      <c r="E107" s="162"/>
      <c r="F107" s="162"/>
      <c r="G107" s="162"/>
      <c r="H107" s="162"/>
      <c r="J107" s="162"/>
      <c r="K107" s="162"/>
      <c r="L107" s="162"/>
      <c r="M107" s="162"/>
      <c r="N107" s="162"/>
      <c r="O107" s="162"/>
      <c r="P107" s="162"/>
      <c r="Q107" s="162"/>
      <c r="R107" s="162"/>
      <c r="S107" s="162"/>
      <c r="T107" s="162"/>
      <c r="U107" s="162"/>
      <c r="V107" s="162"/>
      <c r="W107" s="162"/>
    </row>
    <row r="108" spans="1:23">
      <c r="A108" s="162"/>
      <c r="B108" s="162"/>
      <c r="C108" s="162"/>
      <c r="D108" s="162"/>
      <c r="E108" s="162"/>
      <c r="F108" s="162"/>
      <c r="G108" s="162"/>
      <c r="H108" s="162"/>
      <c r="J108" s="162"/>
      <c r="K108" s="162"/>
      <c r="L108" s="162"/>
      <c r="M108" s="162"/>
      <c r="N108" s="162"/>
      <c r="O108" s="162"/>
      <c r="P108" s="162"/>
      <c r="Q108" s="162"/>
      <c r="R108" s="162"/>
      <c r="S108" s="162"/>
      <c r="T108" s="162"/>
      <c r="U108" s="162"/>
      <c r="V108" s="162"/>
      <c r="W108" s="162"/>
    </row>
    <row r="109" spans="1:23">
      <c r="A109" s="162"/>
      <c r="B109" s="162"/>
      <c r="C109" s="162"/>
      <c r="D109" s="162"/>
      <c r="E109" s="162"/>
      <c r="F109" s="162"/>
      <c r="G109" s="162"/>
      <c r="H109" s="162"/>
      <c r="J109" s="162"/>
      <c r="K109" s="162"/>
      <c r="L109" s="162"/>
      <c r="M109" s="162"/>
      <c r="N109" s="162"/>
      <c r="O109" s="162"/>
      <c r="P109" s="162"/>
      <c r="Q109" s="162"/>
      <c r="R109" s="162"/>
      <c r="S109" s="162"/>
      <c r="T109" s="162"/>
      <c r="U109" s="162"/>
      <c r="V109" s="162"/>
      <c r="W109" s="162"/>
    </row>
    <row r="110" spans="1:23">
      <c r="A110" s="162"/>
      <c r="B110" s="162"/>
      <c r="C110" s="162"/>
      <c r="D110" s="162"/>
      <c r="E110" s="162"/>
      <c r="F110" s="162"/>
      <c r="G110" s="162"/>
      <c r="H110" s="162"/>
      <c r="J110" s="162"/>
      <c r="K110" s="162"/>
      <c r="L110" s="162"/>
      <c r="M110" s="162"/>
      <c r="N110" s="162"/>
      <c r="O110" s="162"/>
      <c r="P110" s="162"/>
      <c r="Q110" s="162"/>
      <c r="R110" s="162"/>
      <c r="S110" s="162"/>
      <c r="T110" s="162"/>
      <c r="U110" s="162"/>
      <c r="V110" s="162"/>
      <c r="W110" s="162"/>
    </row>
    <row r="111" spans="1:23">
      <c r="A111" s="162"/>
      <c r="B111" s="162"/>
      <c r="C111" s="162"/>
      <c r="D111" s="162"/>
      <c r="E111" s="162"/>
      <c r="F111" s="162"/>
      <c r="G111" s="162"/>
      <c r="H111" s="162"/>
      <c r="J111" s="162"/>
      <c r="K111" s="162"/>
      <c r="L111" s="162"/>
      <c r="M111" s="162"/>
      <c r="N111" s="162"/>
      <c r="O111" s="162"/>
      <c r="P111" s="162"/>
      <c r="Q111" s="162"/>
      <c r="R111" s="162"/>
      <c r="S111" s="162"/>
      <c r="T111" s="162"/>
      <c r="U111" s="162"/>
      <c r="V111" s="162"/>
      <c r="W111" s="162"/>
    </row>
    <row r="112" spans="1:23">
      <c r="A112" s="162"/>
      <c r="B112" s="162"/>
      <c r="C112" s="162"/>
      <c r="D112" s="162"/>
      <c r="E112" s="162"/>
      <c r="F112" s="162"/>
      <c r="G112" s="162"/>
      <c r="H112" s="162"/>
      <c r="J112" s="162"/>
      <c r="K112" s="162"/>
      <c r="L112" s="162"/>
      <c r="M112" s="162"/>
      <c r="N112" s="162"/>
      <c r="O112" s="162"/>
      <c r="P112" s="162"/>
      <c r="Q112" s="162"/>
      <c r="R112" s="162"/>
      <c r="S112" s="162"/>
      <c r="T112" s="162"/>
      <c r="U112" s="162"/>
      <c r="V112" s="162"/>
      <c r="W112" s="162"/>
    </row>
    <row r="113" spans="1:23">
      <c r="A113" s="162"/>
      <c r="B113" s="162"/>
      <c r="C113" s="162"/>
      <c r="D113" s="162"/>
      <c r="E113" s="162"/>
      <c r="F113" s="162"/>
      <c r="G113" s="162"/>
      <c r="H113" s="162"/>
      <c r="J113" s="162"/>
      <c r="K113" s="162"/>
      <c r="L113" s="162"/>
      <c r="M113" s="162"/>
      <c r="N113" s="162"/>
      <c r="O113" s="162"/>
      <c r="P113" s="162"/>
      <c r="Q113" s="162"/>
      <c r="R113" s="162"/>
      <c r="S113" s="162"/>
      <c r="T113" s="162"/>
      <c r="U113" s="162"/>
      <c r="V113" s="162"/>
      <c r="W113" s="162"/>
    </row>
    <row r="114" spans="1:23">
      <c r="A114" s="162"/>
      <c r="B114" s="162"/>
      <c r="C114" s="162"/>
      <c r="D114" s="162"/>
      <c r="E114" s="162"/>
      <c r="F114" s="162"/>
      <c r="G114" s="162"/>
      <c r="H114" s="162"/>
      <c r="J114" s="162"/>
      <c r="K114" s="162"/>
      <c r="L114" s="162"/>
      <c r="M114" s="162"/>
      <c r="N114" s="162"/>
      <c r="O114" s="162"/>
      <c r="P114" s="162"/>
      <c r="Q114" s="162"/>
      <c r="R114" s="162"/>
      <c r="S114" s="162"/>
      <c r="T114" s="162"/>
      <c r="U114" s="162"/>
      <c r="V114" s="162"/>
      <c r="W114" s="162"/>
    </row>
    <row r="115" spans="1:23">
      <c r="A115" s="162"/>
      <c r="B115" s="162"/>
      <c r="C115" s="162"/>
      <c r="D115" s="162"/>
      <c r="E115" s="162"/>
      <c r="F115" s="162"/>
      <c r="G115" s="162"/>
      <c r="H115" s="162"/>
      <c r="J115" s="162"/>
      <c r="K115" s="162"/>
      <c r="L115" s="162"/>
      <c r="M115" s="162"/>
      <c r="N115" s="162"/>
      <c r="O115" s="162"/>
      <c r="P115" s="162"/>
      <c r="Q115" s="162"/>
      <c r="R115" s="162"/>
      <c r="S115" s="162"/>
      <c r="T115" s="162"/>
      <c r="U115" s="162"/>
      <c r="V115" s="162"/>
      <c r="W115" s="162"/>
    </row>
    <row r="116" spans="1:23">
      <c r="A116" s="162"/>
      <c r="B116" s="162"/>
      <c r="C116" s="162"/>
      <c r="D116" s="162"/>
      <c r="E116" s="162"/>
      <c r="F116" s="162"/>
      <c r="G116" s="162"/>
      <c r="H116" s="162"/>
      <c r="J116" s="162"/>
      <c r="K116" s="162"/>
      <c r="L116" s="162"/>
      <c r="M116" s="162"/>
      <c r="N116" s="162"/>
      <c r="O116" s="162"/>
      <c r="P116" s="162"/>
      <c r="Q116" s="162"/>
      <c r="R116" s="162"/>
      <c r="S116" s="162"/>
      <c r="T116" s="162"/>
      <c r="U116" s="162"/>
      <c r="V116" s="162"/>
      <c r="W116" s="162"/>
    </row>
    <row r="117" spans="1:23">
      <c r="A117" s="162"/>
      <c r="B117" s="162"/>
      <c r="C117" s="162"/>
      <c r="D117" s="162"/>
      <c r="E117" s="162"/>
      <c r="F117" s="162"/>
      <c r="G117" s="162"/>
      <c r="H117" s="162"/>
      <c r="J117" s="162"/>
      <c r="K117" s="162"/>
      <c r="L117" s="162"/>
      <c r="M117" s="162"/>
      <c r="N117" s="162"/>
      <c r="O117" s="162"/>
      <c r="P117" s="162"/>
      <c r="Q117" s="162"/>
      <c r="R117" s="162"/>
      <c r="S117" s="162"/>
      <c r="T117" s="162"/>
      <c r="U117" s="162"/>
      <c r="V117" s="162"/>
      <c r="W117" s="162"/>
    </row>
    <row r="118" spans="1:23">
      <c r="A118" s="162"/>
      <c r="B118" s="162"/>
      <c r="C118" s="162"/>
      <c r="D118" s="162"/>
      <c r="E118" s="162"/>
      <c r="F118" s="162"/>
      <c r="G118" s="162"/>
      <c r="H118" s="162"/>
      <c r="J118" s="162"/>
      <c r="K118" s="162"/>
      <c r="L118" s="162"/>
      <c r="M118" s="162"/>
      <c r="N118" s="162"/>
      <c r="O118" s="162"/>
      <c r="P118" s="162"/>
      <c r="Q118" s="162"/>
      <c r="R118" s="162"/>
      <c r="S118" s="162"/>
      <c r="T118" s="162"/>
      <c r="U118" s="162"/>
      <c r="V118" s="162"/>
      <c r="W118" s="162"/>
    </row>
    <row r="119" spans="1:23">
      <c r="A119" s="162"/>
      <c r="B119" s="162"/>
      <c r="C119" s="162"/>
      <c r="D119" s="162"/>
      <c r="E119" s="162"/>
      <c r="F119" s="162"/>
      <c r="G119" s="162"/>
      <c r="H119" s="162"/>
      <c r="J119" s="162"/>
      <c r="K119" s="162"/>
      <c r="L119" s="162"/>
      <c r="M119" s="162"/>
      <c r="N119" s="162"/>
      <c r="O119" s="162"/>
      <c r="P119" s="162"/>
      <c r="Q119" s="162"/>
      <c r="R119" s="162"/>
      <c r="S119" s="162"/>
      <c r="T119" s="162"/>
      <c r="U119" s="162"/>
      <c r="V119" s="162"/>
      <c r="W119" s="162"/>
    </row>
    <row r="120" spans="1:23">
      <c r="N120" s="162"/>
      <c r="O120" s="162"/>
      <c r="P120" s="162"/>
    </row>
    <row r="121" spans="1:23">
      <c r="N121" s="162"/>
      <c r="O121" s="162"/>
      <c r="P121" s="162"/>
    </row>
    <row r="122" spans="1:23">
      <c r="N122" s="162"/>
      <c r="O122" s="162"/>
      <c r="P122" s="162"/>
    </row>
    <row r="123" spans="1:23">
      <c r="N123" s="162"/>
      <c r="O123" s="162"/>
      <c r="P123" s="162"/>
    </row>
    <row r="124" spans="1:23">
      <c r="N124" s="162"/>
      <c r="O124" s="162"/>
      <c r="P124" s="162"/>
    </row>
    <row r="125" spans="1:23">
      <c r="N125" s="162"/>
      <c r="O125" s="162"/>
      <c r="P125" s="162"/>
    </row>
    <row r="126" spans="1:23">
      <c r="N126" s="162"/>
      <c r="O126" s="162"/>
      <c r="P126" s="162"/>
    </row>
    <row r="127" spans="1:23">
      <c r="N127" s="162"/>
      <c r="O127" s="162"/>
      <c r="P127" s="162"/>
    </row>
    <row r="128" spans="1:23">
      <c r="N128" s="162"/>
      <c r="O128" s="162"/>
      <c r="P128" s="162"/>
    </row>
    <row r="129" spans="14:16">
      <c r="N129" s="162"/>
      <c r="O129" s="162"/>
      <c r="P129" s="162"/>
    </row>
    <row r="130" spans="14:16">
      <c r="N130" s="162"/>
      <c r="O130" s="162"/>
      <c r="P130" s="162"/>
    </row>
    <row r="131" spans="14:16">
      <c r="N131" s="162"/>
      <c r="O131" s="162"/>
      <c r="P131" s="162"/>
    </row>
    <row r="132" spans="14:16">
      <c r="N132" s="162"/>
      <c r="O132" s="162"/>
      <c r="P132" s="162"/>
    </row>
    <row r="133" spans="14:16">
      <c r="N133" s="162"/>
      <c r="O133" s="162"/>
      <c r="P133" s="162"/>
    </row>
    <row r="134" spans="14:16">
      <c r="N134" s="162"/>
      <c r="O134" s="162"/>
      <c r="P134" s="162"/>
    </row>
    <row r="135" spans="14:16">
      <c r="N135" s="162"/>
      <c r="O135" s="162"/>
      <c r="P135" s="162"/>
    </row>
    <row r="136" spans="14:16">
      <c r="N136" s="162"/>
      <c r="O136" s="162"/>
      <c r="P136" s="162"/>
    </row>
    <row r="137" spans="14:16">
      <c r="N137" s="162"/>
      <c r="O137" s="162"/>
      <c r="P137" s="162"/>
    </row>
    <row r="138" spans="14:16">
      <c r="N138" s="162"/>
      <c r="O138" s="162"/>
      <c r="P138" s="162"/>
    </row>
    <row r="139" spans="14:16">
      <c r="N139" s="162"/>
      <c r="O139" s="162"/>
      <c r="P139" s="162"/>
    </row>
    <row r="140" spans="14:16">
      <c r="N140" s="162"/>
      <c r="O140" s="162"/>
      <c r="P140" s="162"/>
    </row>
    <row r="141" spans="14:16">
      <c r="N141" s="162"/>
      <c r="O141" s="162"/>
      <c r="P141" s="162"/>
    </row>
    <row r="142" spans="14:16">
      <c r="N142" s="162"/>
      <c r="O142" s="162"/>
      <c r="P142" s="162"/>
    </row>
    <row r="143" spans="14:16">
      <c r="N143" s="162"/>
      <c r="O143" s="162"/>
      <c r="P143" s="162"/>
    </row>
    <row r="144" spans="14:16">
      <c r="N144" s="162"/>
      <c r="O144" s="162"/>
      <c r="P144" s="162"/>
    </row>
    <row r="145" spans="14:16">
      <c r="N145" s="162"/>
      <c r="O145" s="162"/>
      <c r="P145" s="162"/>
    </row>
    <row r="146" spans="14:16">
      <c r="N146" s="162"/>
      <c r="O146" s="162"/>
      <c r="P146" s="162"/>
    </row>
    <row r="147" spans="14:16">
      <c r="N147" s="162"/>
      <c r="O147" s="162"/>
      <c r="P147" s="162"/>
    </row>
    <row r="148" spans="14:16">
      <c r="N148" s="162"/>
      <c r="O148" s="162"/>
      <c r="P148" s="162"/>
    </row>
    <row r="149" spans="14:16">
      <c r="N149" s="162"/>
      <c r="O149" s="162"/>
      <c r="P149" s="162"/>
    </row>
    <row r="150" spans="14:16">
      <c r="N150" s="162"/>
      <c r="O150" s="162"/>
      <c r="P150" s="162"/>
    </row>
    <row r="151" spans="14:16">
      <c r="N151" s="162"/>
      <c r="O151" s="162"/>
      <c r="P151" s="162"/>
    </row>
    <row r="152" spans="14:16">
      <c r="N152" s="162"/>
      <c r="O152" s="162"/>
      <c r="P152" s="162"/>
    </row>
    <row r="153" spans="14:16">
      <c r="N153" s="162"/>
      <c r="O153" s="162"/>
      <c r="P153" s="162"/>
    </row>
    <row r="154" spans="14:16">
      <c r="N154" s="162"/>
      <c r="O154" s="162"/>
      <c r="P154" s="162"/>
    </row>
    <row r="155" spans="14:16">
      <c r="N155" s="162"/>
      <c r="O155" s="162"/>
      <c r="P155" s="162"/>
    </row>
    <row r="156" spans="14:16">
      <c r="N156" s="162"/>
      <c r="O156" s="162"/>
      <c r="P156" s="162"/>
    </row>
    <row r="157" spans="14:16">
      <c r="N157" s="162"/>
      <c r="O157" s="162"/>
      <c r="P157" s="162"/>
    </row>
  </sheetData>
  <mergeCells count="199">
    <mergeCell ref="AF28:AF29"/>
    <mergeCell ref="AG28:AG29"/>
    <mergeCell ref="AF18:AF19"/>
    <mergeCell ref="AG18:AG19"/>
    <mergeCell ref="AF20:AF21"/>
    <mergeCell ref="AG20:AG21"/>
    <mergeCell ref="AF22:AF23"/>
    <mergeCell ref="AG22:AG23"/>
    <mergeCell ref="AF24:AF25"/>
    <mergeCell ref="AG24:AG25"/>
    <mergeCell ref="N5:N7"/>
    <mergeCell ref="O5:O7"/>
    <mergeCell ref="P5:P7"/>
    <mergeCell ref="AD5:AG6"/>
    <mergeCell ref="AF26:AF27"/>
    <mergeCell ref="AG26:AG27"/>
    <mergeCell ref="AF8:AF9"/>
    <mergeCell ref="AG8:AG9"/>
    <mergeCell ref="AF10:AF11"/>
    <mergeCell ref="AG10:AG11"/>
    <mergeCell ref="AF12:AF13"/>
    <mergeCell ref="AG12:AG13"/>
    <mergeCell ref="AF14:AF15"/>
    <mergeCell ref="AG14:AG15"/>
    <mergeCell ref="AF16:AF17"/>
    <mergeCell ref="AG16:AG17"/>
    <mergeCell ref="AC26:AC27"/>
    <mergeCell ref="Q5:AC5"/>
    <mergeCell ref="Q6:AC6"/>
    <mergeCell ref="AE8:AE9"/>
    <mergeCell ref="A1:M1"/>
    <mergeCell ref="A2:I2"/>
    <mergeCell ref="A3:I3"/>
    <mergeCell ref="A4:B4"/>
    <mergeCell ref="A5:A7"/>
    <mergeCell ref="B5:B7"/>
    <mergeCell ref="C5:C7"/>
    <mergeCell ref="D5:D7"/>
    <mergeCell ref="F5:F7"/>
    <mergeCell ref="M5:M7"/>
    <mergeCell ref="E5:E7"/>
    <mergeCell ref="G5:G7"/>
    <mergeCell ref="H5:H7"/>
    <mergeCell ref="I5:I7"/>
    <mergeCell ref="J5:J7"/>
    <mergeCell ref="K5:K7"/>
    <mergeCell ref="L5:L7"/>
    <mergeCell ref="A10:A11"/>
    <mergeCell ref="B10:B11"/>
    <mergeCell ref="C10:C11"/>
    <mergeCell ref="D10:D11"/>
    <mergeCell ref="G8:G9"/>
    <mergeCell ref="H8:H9"/>
    <mergeCell ref="I8:I9"/>
    <mergeCell ref="J8:J9"/>
    <mergeCell ref="K8:K9"/>
    <mergeCell ref="A8:A9"/>
    <mergeCell ref="B8:B9"/>
    <mergeCell ref="C8:C9"/>
    <mergeCell ref="D8:D9"/>
    <mergeCell ref="F8:F9"/>
    <mergeCell ref="F10:F11"/>
    <mergeCell ref="G10:G11"/>
    <mergeCell ref="H10:H11"/>
    <mergeCell ref="I10:I11"/>
    <mergeCell ref="E8:E9"/>
    <mergeCell ref="E10:E11"/>
    <mergeCell ref="J10:J11"/>
    <mergeCell ref="K10:K11"/>
    <mergeCell ref="A14:A15"/>
    <mergeCell ref="B14:B15"/>
    <mergeCell ref="C14:C15"/>
    <mergeCell ref="D14:D15"/>
    <mergeCell ref="G12:G13"/>
    <mergeCell ref="H12:H13"/>
    <mergeCell ref="I12:I13"/>
    <mergeCell ref="J12:J13"/>
    <mergeCell ref="K12:K13"/>
    <mergeCell ref="A12:A13"/>
    <mergeCell ref="B12:B13"/>
    <mergeCell ref="C12:C13"/>
    <mergeCell ref="D12:D13"/>
    <mergeCell ref="F12:F13"/>
    <mergeCell ref="F14:F15"/>
    <mergeCell ref="G14:G15"/>
    <mergeCell ref="E12:E13"/>
    <mergeCell ref="A18:A19"/>
    <mergeCell ref="B18:B19"/>
    <mergeCell ref="C18:C19"/>
    <mergeCell ref="D18:D19"/>
    <mergeCell ref="G16:G17"/>
    <mergeCell ref="I16:I17"/>
    <mergeCell ref="J16:J17"/>
    <mergeCell ref="K16:K17"/>
    <mergeCell ref="A16:A17"/>
    <mergeCell ref="B16:B17"/>
    <mergeCell ref="C16:C17"/>
    <mergeCell ref="D16:D17"/>
    <mergeCell ref="F16:F17"/>
    <mergeCell ref="I18:I19"/>
    <mergeCell ref="J18:J19"/>
    <mergeCell ref="K18:K19"/>
    <mergeCell ref="E18:E19"/>
    <mergeCell ref="F18:F19"/>
    <mergeCell ref="G18:G19"/>
    <mergeCell ref="H16:H17"/>
    <mergeCell ref="C22:C23"/>
    <mergeCell ref="AC20:AC21"/>
    <mergeCell ref="L20:L21"/>
    <mergeCell ref="H14:H15"/>
    <mergeCell ref="I14:I15"/>
    <mergeCell ref="J14:J15"/>
    <mergeCell ref="K14:K15"/>
    <mergeCell ref="M16:M17"/>
    <mergeCell ref="AC16:AC17"/>
    <mergeCell ref="L16:L17"/>
    <mergeCell ref="L18:L19"/>
    <mergeCell ref="M18:M19"/>
    <mergeCell ref="AC18:AC19"/>
    <mergeCell ref="H18:H19"/>
    <mergeCell ref="AB16:AB17"/>
    <mergeCell ref="K20:K21"/>
    <mergeCell ref="L14:L15"/>
    <mergeCell ref="M14:M15"/>
    <mergeCell ref="AC14:AC15"/>
    <mergeCell ref="E14:E15"/>
    <mergeCell ref="E16:E17"/>
    <mergeCell ref="F22:F23"/>
    <mergeCell ref="G20:G21"/>
    <mergeCell ref="A20:A21"/>
    <mergeCell ref="B20:B21"/>
    <mergeCell ref="C20:C21"/>
    <mergeCell ref="D20:D21"/>
    <mergeCell ref="F20:F21"/>
    <mergeCell ref="E20:E21"/>
    <mergeCell ref="A28:A29"/>
    <mergeCell ref="B28:B29"/>
    <mergeCell ref="C28:C29"/>
    <mergeCell ref="D28:D29"/>
    <mergeCell ref="F28:F29"/>
    <mergeCell ref="A26:A27"/>
    <mergeCell ref="B26:B27"/>
    <mergeCell ref="C26:C27"/>
    <mergeCell ref="D26:D27"/>
    <mergeCell ref="E26:E27"/>
    <mergeCell ref="A24:A25"/>
    <mergeCell ref="B24:B25"/>
    <mergeCell ref="C24:C25"/>
    <mergeCell ref="F24:F25"/>
    <mergeCell ref="E22:E23"/>
    <mergeCell ref="E24:E25"/>
    <mergeCell ref="A22:A23"/>
    <mergeCell ref="B22:B23"/>
    <mergeCell ref="E28:E29"/>
    <mergeCell ref="M28:M29"/>
    <mergeCell ref="AC28:AC29"/>
    <mergeCell ref="K28:K29"/>
    <mergeCell ref="L28:L29"/>
    <mergeCell ref="K24:K25"/>
    <mergeCell ref="M22:M23"/>
    <mergeCell ref="AC22:AC23"/>
    <mergeCell ref="L22:L23"/>
    <mergeCell ref="M24:M25"/>
    <mergeCell ref="AC24:AC25"/>
    <mergeCell ref="L24:L25"/>
    <mergeCell ref="J24:J25"/>
    <mergeCell ref="G22:G23"/>
    <mergeCell ref="H22:H23"/>
    <mergeCell ref="I22:I23"/>
    <mergeCell ref="J22:J23"/>
    <mergeCell ref="L26:L27"/>
    <mergeCell ref="M26:M27"/>
    <mergeCell ref="F26:F27"/>
    <mergeCell ref="G26:G27"/>
    <mergeCell ref="H26:H27"/>
    <mergeCell ref="I26:I27"/>
    <mergeCell ref="J26:J27"/>
    <mergeCell ref="M20:M21"/>
    <mergeCell ref="G28:G29"/>
    <mergeCell ref="H28:H29"/>
    <mergeCell ref="I28:I29"/>
    <mergeCell ref="J28:J29"/>
    <mergeCell ref="G24:G25"/>
    <mergeCell ref="H24:H25"/>
    <mergeCell ref="I24:I25"/>
    <mergeCell ref="K26:K27"/>
    <mergeCell ref="K22:K23"/>
    <mergeCell ref="I20:I21"/>
    <mergeCell ref="J20:J21"/>
    <mergeCell ref="H20:H21"/>
    <mergeCell ref="M12:M13"/>
    <mergeCell ref="AC12:AC13"/>
    <mergeCell ref="L12:L13"/>
    <mergeCell ref="M8:M9"/>
    <mergeCell ref="AC8:AC9"/>
    <mergeCell ref="L8:L9"/>
    <mergeCell ref="L10:L11"/>
    <mergeCell ref="M10:M11"/>
    <mergeCell ref="AC10:AC11"/>
  </mergeCells>
  <pageMargins left="0.70866141732283505" right="0.70866141732283505" top="0.74803149606299202" bottom="0.74803149606299202" header="0.31496062992126" footer="0.31496062992126"/>
  <pageSetup paperSize="9" scale="12" fitToHeight="0" orientation="landscape" r:id="rId1"/>
  <headerFooter>
    <oddFooter>&amp;R&amp;"Arial,Bold"&amp;20Page &amp;P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'C:\Users\indrasenc.MSUNDUZI\AppData\Local\Microsoft\Windows\Temporary Internet Files\Content.Outlook\2HR6HDY8\[Copy of Copy of SDBIP 2016 2017 MASTER 21 4 2016TBM10MAY2016 (2).xlsx]kpa''s'!#REF!</xm:f>
          </x14:formula1>
          <xm:sqref>E8 E10 E12</xm:sqref>
        </x14:dataValidation>
        <x14:dataValidation type="list" allowBlank="1" showInputMessage="1" showErrorMessage="1">
          <x14:formula1>
            <xm:f>'C:\INDRASEN\RESEARCH MONITORING &amp; EVALUATION 01 09 2010\SDBIP 2014 2015\SDBIP &amp; OP 14 15 REVIEW DEC 2014\SDBIP 14 15 1 26 2015\[SDBIP 2014_2015 TEMPLATE. monthly 28 01 2015.xlsx]cds strategies 16 17'!#REF!</xm:f>
          </x14:formula1>
          <xm:sqref>C10</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J37"/>
  <sheetViews>
    <sheetView view="pageBreakPreview" topLeftCell="A18" zoomScaleNormal="100" zoomScaleSheetLayoutView="100" workbookViewId="0">
      <selection activeCell="AJ6" sqref="AJ6"/>
    </sheetView>
  </sheetViews>
  <sheetFormatPr defaultColWidth="9.109375" defaultRowHeight="14.4"/>
  <cols>
    <col min="1" max="16384" width="9.109375" style="2"/>
  </cols>
  <sheetData>
    <row r="1" spans="1:10" ht="15.6">
      <c r="A1" s="308" t="s">
        <v>35</v>
      </c>
      <c r="B1" s="308"/>
      <c r="C1" s="308"/>
      <c r="D1" s="308"/>
      <c r="E1" s="308"/>
      <c r="F1" s="308"/>
      <c r="G1" s="308"/>
      <c r="H1" s="308"/>
      <c r="I1" s="308"/>
      <c r="J1" s="308"/>
    </row>
    <row r="2" spans="1:10" ht="15.6">
      <c r="A2" s="308" t="s">
        <v>2814</v>
      </c>
      <c r="B2" s="308"/>
      <c r="C2" s="308"/>
      <c r="D2" s="308"/>
      <c r="E2" s="308"/>
      <c r="F2" s="308"/>
      <c r="G2" s="308"/>
      <c r="H2" s="308"/>
      <c r="I2" s="308"/>
      <c r="J2" s="308"/>
    </row>
    <row r="4" spans="1:10" ht="15.6">
      <c r="A4" s="308" t="s">
        <v>54</v>
      </c>
      <c r="B4" s="308"/>
      <c r="C4" s="308"/>
      <c r="D4" s="308"/>
      <c r="E4" s="308"/>
      <c r="F4" s="308"/>
      <c r="G4" s="308"/>
      <c r="H4" s="308"/>
      <c r="I4" s="308"/>
      <c r="J4" s="308"/>
    </row>
    <row r="34" spans="2:9">
      <c r="B34" s="338" t="s">
        <v>1147</v>
      </c>
      <c r="C34" s="339"/>
      <c r="D34" s="339"/>
      <c r="E34" s="339"/>
      <c r="F34" s="339"/>
      <c r="G34" s="339"/>
      <c r="H34" s="339"/>
      <c r="I34" s="340"/>
    </row>
    <row r="35" spans="2:9">
      <c r="B35" s="341"/>
      <c r="C35" s="342"/>
      <c r="D35" s="342"/>
      <c r="E35" s="342"/>
      <c r="F35" s="342"/>
      <c r="G35" s="342"/>
      <c r="H35" s="342"/>
      <c r="I35" s="343"/>
    </row>
    <row r="36" spans="2:9">
      <c r="B36" s="341"/>
      <c r="C36" s="342"/>
      <c r="D36" s="342"/>
      <c r="E36" s="342"/>
      <c r="F36" s="342"/>
      <c r="G36" s="342"/>
      <c r="H36" s="342"/>
      <c r="I36" s="343"/>
    </row>
    <row r="37" spans="2:9">
      <c r="B37" s="344"/>
      <c r="C37" s="345"/>
      <c r="D37" s="345"/>
      <c r="E37" s="345"/>
      <c r="F37" s="345"/>
      <c r="G37" s="345"/>
      <c r="H37" s="345"/>
      <c r="I37" s="346"/>
    </row>
  </sheetData>
  <mergeCells count="4">
    <mergeCell ref="A1:J1"/>
    <mergeCell ref="A2:J2"/>
    <mergeCell ref="A4:J4"/>
    <mergeCell ref="B34:I37"/>
  </mergeCells>
  <pageMargins left="0.70866141732283505" right="0.70866141732283505" top="0.74803149606299202" bottom="0.74803149606299202" header="0.31496062992126" footer="0.31496062992126"/>
  <pageSetup paperSize="9" scale="95" fitToHeight="0" orientation="portrait" r:id="rId1"/>
  <headerFooter>
    <oddFooter>&amp;R&amp;"Arial,Bold"&amp;16Page &amp;P of &amp;N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
  <sheetViews>
    <sheetView workbookViewId="0">
      <selection activeCell="G17" sqref="G17"/>
    </sheetView>
  </sheetViews>
  <sheetFormatPr defaultRowHeight="14.4"/>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CC156"/>
  <sheetViews>
    <sheetView view="pageBreakPreview" zoomScale="20" zoomScaleNormal="20" zoomScaleSheetLayoutView="20" workbookViewId="0">
      <selection activeCell="L8" sqref="L8:L9"/>
    </sheetView>
  </sheetViews>
  <sheetFormatPr defaultColWidth="9.109375" defaultRowHeight="25.8"/>
  <cols>
    <col min="1" max="1" width="11.44140625" style="161" customWidth="1"/>
    <col min="2" max="2" width="11.6640625" style="161" customWidth="1"/>
    <col min="3" max="3" width="17.5546875" style="161" customWidth="1"/>
    <col min="4" max="4" width="16.33203125" style="161" customWidth="1"/>
    <col min="5" max="5" width="28.5546875" style="161" customWidth="1"/>
    <col min="6" max="6" width="21.6640625" style="161" customWidth="1"/>
    <col min="7" max="7" width="33.6640625" style="161" customWidth="1"/>
    <col min="8" max="8" width="33.21875" style="161" customWidth="1"/>
    <col min="9" max="9" width="67.109375" style="98" customWidth="1"/>
    <col min="10" max="11" width="55.6640625" style="161" customWidth="1"/>
    <col min="12" max="12" width="89.109375" style="161" customWidth="1"/>
    <col min="13" max="13" width="47.88671875" style="161" customWidth="1"/>
    <col min="14" max="14" width="53.21875" style="160" customWidth="1"/>
    <col min="15" max="15" width="47.6640625" style="160" customWidth="1"/>
    <col min="16" max="16" width="33.21875" style="160" customWidth="1"/>
    <col min="17" max="22" width="255.77734375" style="161" hidden="1" customWidth="1"/>
    <col min="23" max="23" width="103.6640625" style="161" hidden="1" customWidth="1"/>
    <col min="24" max="24" width="97.77734375" style="161" hidden="1" customWidth="1"/>
    <col min="25" max="25" width="98.21875" style="161" customWidth="1"/>
    <col min="26" max="26" width="89.109375" style="161" hidden="1" customWidth="1"/>
    <col min="27" max="27" width="107.77734375" style="161" hidden="1" customWidth="1"/>
    <col min="28" max="28" width="111.21875" style="161" customWidth="1"/>
    <col min="29" max="30" width="44.109375" style="161" customWidth="1"/>
    <col min="31" max="31" width="35.21875" style="161" customWidth="1"/>
    <col min="32" max="32" width="38" style="161" customWidth="1"/>
    <col min="33" max="33" width="58.44140625" style="161" customWidth="1"/>
    <col min="34" max="16384" width="9.109375" style="161"/>
  </cols>
  <sheetData>
    <row r="1" spans="1:81" ht="33">
      <c r="A1" s="328" t="s">
        <v>1145</v>
      </c>
      <c r="B1" s="328"/>
      <c r="C1" s="328"/>
      <c r="D1" s="328"/>
      <c r="E1" s="328"/>
      <c r="F1" s="328"/>
      <c r="G1" s="328"/>
      <c r="H1" s="328"/>
      <c r="I1" s="328"/>
      <c r="J1" s="328"/>
      <c r="K1" s="328"/>
      <c r="L1" s="328"/>
      <c r="M1" s="328"/>
      <c r="N1" s="165"/>
      <c r="O1" s="165"/>
      <c r="P1" s="165"/>
      <c r="Q1" s="165"/>
      <c r="R1" s="165"/>
      <c r="S1" s="165"/>
      <c r="T1" s="165"/>
      <c r="U1" s="165"/>
      <c r="V1" s="165"/>
      <c r="W1" s="166"/>
      <c r="X1" s="166"/>
      <c r="Y1" s="166"/>
      <c r="Z1" s="166"/>
      <c r="AA1" s="166"/>
      <c r="AB1" s="166"/>
      <c r="AC1" s="166"/>
      <c r="AD1" s="166"/>
    </row>
    <row r="2" spans="1:81" ht="33">
      <c r="A2" s="328" t="s">
        <v>30</v>
      </c>
      <c r="B2" s="328"/>
      <c r="C2" s="328"/>
      <c r="D2" s="328"/>
      <c r="E2" s="328"/>
      <c r="F2" s="328"/>
      <c r="G2" s="328"/>
      <c r="H2" s="328"/>
      <c r="I2" s="328"/>
      <c r="J2" s="165"/>
      <c r="K2" s="165"/>
      <c r="L2" s="165"/>
      <c r="M2" s="165"/>
      <c r="N2" s="165"/>
      <c r="O2" s="165"/>
      <c r="P2" s="165"/>
      <c r="Q2" s="165"/>
      <c r="R2" s="165"/>
      <c r="S2" s="165"/>
      <c r="T2" s="165"/>
      <c r="U2" s="165"/>
      <c r="V2" s="165"/>
      <c r="W2" s="166"/>
      <c r="X2" s="166"/>
      <c r="Y2" s="166"/>
      <c r="Z2" s="166"/>
      <c r="AA2" s="166"/>
      <c r="AB2" s="166"/>
      <c r="AC2" s="166"/>
      <c r="AD2" s="166"/>
    </row>
    <row r="3" spans="1:81" ht="33">
      <c r="A3" s="328" t="s">
        <v>31</v>
      </c>
      <c r="B3" s="328"/>
      <c r="C3" s="328"/>
      <c r="D3" s="328"/>
      <c r="E3" s="328"/>
      <c r="F3" s="328"/>
      <c r="G3" s="328"/>
      <c r="H3" s="328"/>
      <c r="I3" s="328"/>
      <c r="J3" s="165"/>
      <c r="K3" s="165"/>
      <c r="L3" s="165"/>
      <c r="M3" s="165"/>
      <c r="N3" s="165"/>
      <c r="O3" s="165"/>
      <c r="P3" s="165"/>
      <c r="Q3" s="165"/>
      <c r="R3" s="165"/>
      <c r="S3" s="165"/>
      <c r="T3" s="165"/>
      <c r="U3" s="165"/>
      <c r="V3" s="165"/>
      <c r="W3" s="166"/>
      <c r="X3" s="166"/>
      <c r="Y3" s="166"/>
      <c r="Z3" s="166"/>
      <c r="AA3" s="166"/>
      <c r="AB3" s="166"/>
      <c r="AC3" s="166"/>
      <c r="AD3" s="166"/>
    </row>
    <row r="4" spans="1:81" ht="33">
      <c r="A4" s="328"/>
      <c r="B4" s="328"/>
      <c r="C4" s="265"/>
      <c r="D4" s="166"/>
      <c r="E4" s="166"/>
      <c r="F4" s="166"/>
      <c r="G4" s="166"/>
      <c r="H4" s="166"/>
      <c r="I4" s="94"/>
      <c r="J4" s="166"/>
      <c r="K4" s="166"/>
      <c r="L4" s="166"/>
      <c r="M4" s="166"/>
      <c r="N4" s="166"/>
      <c r="O4" s="166"/>
      <c r="P4" s="166"/>
      <c r="Q4" s="166"/>
      <c r="R4" s="166"/>
      <c r="S4" s="166"/>
      <c r="T4" s="166"/>
      <c r="U4" s="166"/>
      <c r="V4" s="166"/>
      <c r="W4" s="166"/>
      <c r="X4" s="166"/>
      <c r="Y4" s="166"/>
      <c r="Z4" s="166"/>
      <c r="AA4" s="166"/>
      <c r="AB4" s="166"/>
      <c r="AC4" s="166"/>
      <c r="AD4" s="166"/>
    </row>
    <row r="5" spans="1:81" ht="43.95" customHeight="1">
      <c r="A5" s="511" t="s">
        <v>0</v>
      </c>
      <c r="B5" s="511" t="s">
        <v>1</v>
      </c>
      <c r="C5" s="511" t="s">
        <v>67</v>
      </c>
      <c r="D5" s="511" t="s">
        <v>2</v>
      </c>
      <c r="E5" s="511" t="s">
        <v>47</v>
      </c>
      <c r="F5" s="511" t="s">
        <v>4</v>
      </c>
      <c r="G5" s="511" t="s">
        <v>5</v>
      </c>
      <c r="H5" s="511" t="s">
        <v>6</v>
      </c>
      <c r="I5" s="511" t="s">
        <v>7</v>
      </c>
      <c r="J5" s="511" t="s">
        <v>8</v>
      </c>
      <c r="K5" s="512" t="s">
        <v>1150</v>
      </c>
      <c r="L5" s="511" t="s">
        <v>9</v>
      </c>
      <c r="M5" s="512" t="s">
        <v>1224</v>
      </c>
      <c r="N5" s="512" t="s">
        <v>2755</v>
      </c>
      <c r="O5" s="512" t="s">
        <v>27</v>
      </c>
      <c r="P5" s="512" t="s">
        <v>2756</v>
      </c>
      <c r="Q5" s="513" t="s">
        <v>10</v>
      </c>
      <c r="R5" s="513"/>
      <c r="S5" s="513"/>
      <c r="T5" s="513"/>
      <c r="U5" s="513"/>
      <c r="V5" s="513"/>
      <c r="W5" s="513"/>
      <c r="X5" s="513"/>
      <c r="Y5" s="513"/>
      <c r="Z5" s="513"/>
      <c r="AA5" s="513"/>
      <c r="AB5" s="513"/>
      <c r="AC5" s="513"/>
      <c r="AD5" s="514" t="s">
        <v>2775</v>
      </c>
      <c r="AE5" s="515"/>
      <c r="AF5" s="515"/>
      <c r="AG5" s="516"/>
    </row>
    <row r="6" spans="1:81" ht="43.95" customHeight="1">
      <c r="A6" s="511"/>
      <c r="B6" s="511"/>
      <c r="C6" s="511"/>
      <c r="D6" s="511"/>
      <c r="E6" s="511"/>
      <c r="F6" s="511"/>
      <c r="G6" s="511"/>
      <c r="H6" s="511"/>
      <c r="I6" s="511"/>
      <c r="J6" s="511"/>
      <c r="K6" s="517"/>
      <c r="L6" s="511"/>
      <c r="M6" s="517"/>
      <c r="N6" s="517"/>
      <c r="O6" s="517"/>
      <c r="P6" s="517"/>
      <c r="Q6" s="513" t="s">
        <v>11</v>
      </c>
      <c r="R6" s="513"/>
      <c r="S6" s="513"/>
      <c r="T6" s="513"/>
      <c r="U6" s="513"/>
      <c r="V6" s="513"/>
      <c r="W6" s="513"/>
      <c r="X6" s="513"/>
      <c r="Y6" s="513"/>
      <c r="Z6" s="513"/>
      <c r="AA6" s="513"/>
      <c r="AB6" s="513"/>
      <c r="AC6" s="513"/>
      <c r="AD6" s="518"/>
      <c r="AE6" s="519"/>
      <c r="AF6" s="519"/>
      <c r="AG6" s="520"/>
    </row>
    <row r="7" spans="1:81" ht="181.5" customHeight="1">
      <c r="A7" s="521"/>
      <c r="B7" s="521"/>
      <c r="C7" s="521"/>
      <c r="D7" s="521"/>
      <c r="E7" s="521"/>
      <c r="F7" s="521"/>
      <c r="G7" s="521"/>
      <c r="H7" s="521"/>
      <c r="I7" s="521"/>
      <c r="J7" s="521"/>
      <c r="K7" s="522"/>
      <c r="L7" s="521"/>
      <c r="M7" s="522"/>
      <c r="N7" s="522"/>
      <c r="O7" s="522"/>
      <c r="P7" s="522"/>
      <c r="Q7" s="523" t="s">
        <v>12</v>
      </c>
      <c r="R7" s="523" t="s">
        <v>13</v>
      </c>
      <c r="S7" s="524" t="s">
        <v>14</v>
      </c>
      <c r="T7" s="523" t="s">
        <v>15</v>
      </c>
      <c r="U7" s="523" t="s">
        <v>16</v>
      </c>
      <c r="V7" s="525" t="s">
        <v>17</v>
      </c>
      <c r="W7" s="523" t="s">
        <v>18</v>
      </c>
      <c r="X7" s="523" t="s">
        <v>19</v>
      </c>
      <c r="Y7" s="302" t="s">
        <v>20</v>
      </c>
      <c r="Z7" s="303" t="s">
        <v>21</v>
      </c>
      <c r="AA7" s="303" t="s">
        <v>22</v>
      </c>
      <c r="AB7" s="302" t="s">
        <v>327</v>
      </c>
      <c r="AC7" s="526" t="s">
        <v>1048</v>
      </c>
      <c r="AD7" s="526" t="s">
        <v>3590</v>
      </c>
      <c r="AE7" s="527" t="s">
        <v>2771</v>
      </c>
      <c r="AF7" s="527" t="s">
        <v>2770</v>
      </c>
      <c r="AG7" s="527" t="s">
        <v>2769</v>
      </c>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row>
    <row r="8" spans="1:81" s="189" customFormat="1" ht="348" customHeight="1">
      <c r="A8" s="443" t="s">
        <v>73</v>
      </c>
      <c r="B8" s="443" t="s">
        <v>74</v>
      </c>
      <c r="C8" s="443" t="s">
        <v>69</v>
      </c>
      <c r="D8" s="490" t="s">
        <v>1902</v>
      </c>
      <c r="E8" s="490" t="s">
        <v>62</v>
      </c>
      <c r="F8" s="490" t="s">
        <v>1903</v>
      </c>
      <c r="G8" s="490" t="s">
        <v>1904</v>
      </c>
      <c r="H8" s="490">
        <v>15</v>
      </c>
      <c r="I8" s="443" t="s">
        <v>1905</v>
      </c>
      <c r="J8" s="443" t="s">
        <v>2096</v>
      </c>
      <c r="K8" s="443" t="s">
        <v>2096</v>
      </c>
      <c r="L8" s="443" t="s">
        <v>1907</v>
      </c>
      <c r="M8" s="443" t="s">
        <v>3572</v>
      </c>
      <c r="N8" s="448" t="s">
        <v>2815</v>
      </c>
      <c r="O8" s="448" t="s">
        <v>80</v>
      </c>
      <c r="P8" s="435" t="s">
        <v>289</v>
      </c>
      <c r="Q8" s="435" t="s">
        <v>2536</v>
      </c>
      <c r="R8" s="435" t="s">
        <v>1906</v>
      </c>
      <c r="S8" s="435" t="s">
        <v>1907</v>
      </c>
      <c r="T8" s="435" t="s">
        <v>289</v>
      </c>
      <c r="U8" s="435" t="s">
        <v>289</v>
      </c>
      <c r="V8" s="435" t="s">
        <v>289</v>
      </c>
      <c r="W8" s="435" t="s">
        <v>289</v>
      </c>
      <c r="X8" s="435" t="s">
        <v>289</v>
      </c>
      <c r="Y8" s="435" t="s">
        <v>289</v>
      </c>
      <c r="Z8" s="435" t="s">
        <v>289</v>
      </c>
      <c r="AA8" s="435" t="s">
        <v>289</v>
      </c>
      <c r="AB8" s="435" t="s">
        <v>2537</v>
      </c>
      <c r="AC8" s="443" t="s">
        <v>2097</v>
      </c>
      <c r="AD8" s="435" t="s">
        <v>289</v>
      </c>
      <c r="AE8" s="435" t="s">
        <v>289</v>
      </c>
      <c r="AF8" s="435" t="s">
        <v>289</v>
      </c>
      <c r="AG8" s="435" t="s">
        <v>289</v>
      </c>
    </row>
    <row r="9" spans="1:81" s="189" customFormat="1" ht="34.5" customHeight="1">
      <c r="A9" s="443"/>
      <c r="B9" s="443"/>
      <c r="C9" s="443"/>
      <c r="D9" s="490"/>
      <c r="E9" s="490"/>
      <c r="F9" s="490"/>
      <c r="G9" s="490"/>
      <c r="H9" s="490"/>
      <c r="I9" s="443"/>
      <c r="J9" s="443"/>
      <c r="K9" s="443"/>
      <c r="L9" s="443"/>
      <c r="M9" s="443"/>
      <c r="N9" s="448"/>
      <c r="O9" s="448"/>
      <c r="P9" s="448"/>
      <c r="Q9" s="435" t="s">
        <v>289</v>
      </c>
      <c r="R9" s="435" t="s">
        <v>289</v>
      </c>
      <c r="S9" s="435" t="s">
        <v>289</v>
      </c>
      <c r="T9" s="435" t="s">
        <v>289</v>
      </c>
      <c r="U9" s="435" t="s">
        <v>289</v>
      </c>
      <c r="V9" s="435" t="s">
        <v>289</v>
      </c>
      <c r="W9" s="435" t="s">
        <v>289</v>
      </c>
      <c r="X9" s="435" t="s">
        <v>289</v>
      </c>
      <c r="Y9" s="435" t="s">
        <v>289</v>
      </c>
      <c r="Z9" s="435" t="s">
        <v>289</v>
      </c>
      <c r="AA9" s="435" t="s">
        <v>289</v>
      </c>
      <c r="AB9" s="435" t="s">
        <v>289</v>
      </c>
      <c r="AC9" s="443"/>
      <c r="AD9" s="435" t="s">
        <v>289</v>
      </c>
      <c r="AE9" s="435" t="s">
        <v>289</v>
      </c>
      <c r="AF9" s="435" t="s">
        <v>289</v>
      </c>
      <c r="AG9" s="435" t="s">
        <v>289</v>
      </c>
    </row>
    <row r="10" spans="1:81" s="159" customFormat="1" ht="358.2" customHeight="1">
      <c r="A10" s="443" t="s">
        <v>73</v>
      </c>
      <c r="B10" s="443" t="s">
        <v>74</v>
      </c>
      <c r="C10" s="443" t="s">
        <v>69</v>
      </c>
      <c r="D10" s="490" t="s">
        <v>1915</v>
      </c>
      <c r="E10" s="506" t="s">
        <v>62</v>
      </c>
      <c r="F10" s="443" t="s">
        <v>1903</v>
      </c>
      <c r="G10" s="443" t="s">
        <v>1816</v>
      </c>
      <c r="H10" s="443" t="s">
        <v>1908</v>
      </c>
      <c r="I10" s="443" t="s">
        <v>1909</v>
      </c>
      <c r="J10" s="443" t="s">
        <v>2098</v>
      </c>
      <c r="K10" s="443" t="s">
        <v>3428</v>
      </c>
      <c r="L10" s="443" t="s">
        <v>1911</v>
      </c>
      <c r="M10" s="443" t="s">
        <v>3572</v>
      </c>
      <c r="N10" s="490" t="s">
        <v>2816</v>
      </c>
      <c r="O10" s="490" t="s">
        <v>80</v>
      </c>
      <c r="P10" s="443" t="s">
        <v>289</v>
      </c>
      <c r="Q10" s="435" t="s">
        <v>2538</v>
      </c>
      <c r="R10" s="435" t="s">
        <v>1910</v>
      </c>
      <c r="S10" s="435" t="s">
        <v>1911</v>
      </c>
      <c r="T10" s="435" t="s">
        <v>289</v>
      </c>
      <c r="U10" s="435" t="s">
        <v>289</v>
      </c>
      <c r="V10" s="435" t="s">
        <v>289</v>
      </c>
      <c r="W10" s="435" t="s">
        <v>289</v>
      </c>
      <c r="X10" s="435" t="s">
        <v>289</v>
      </c>
      <c r="Y10" s="435" t="s">
        <v>289</v>
      </c>
      <c r="Z10" s="435" t="s">
        <v>289</v>
      </c>
      <c r="AA10" s="435" t="s">
        <v>289</v>
      </c>
      <c r="AB10" s="435" t="s">
        <v>2539</v>
      </c>
      <c r="AC10" s="443" t="s">
        <v>2097</v>
      </c>
      <c r="AD10" s="435" t="s">
        <v>289</v>
      </c>
      <c r="AE10" s="435" t="s">
        <v>289</v>
      </c>
      <c r="AF10" s="435" t="s">
        <v>289</v>
      </c>
      <c r="AG10" s="435" t="s">
        <v>289</v>
      </c>
    </row>
    <row r="11" spans="1:81" s="159" customFormat="1" ht="59.25" customHeight="1">
      <c r="A11" s="443"/>
      <c r="B11" s="443"/>
      <c r="C11" s="443"/>
      <c r="D11" s="490"/>
      <c r="E11" s="506"/>
      <c r="F11" s="443"/>
      <c r="G11" s="443"/>
      <c r="H11" s="443"/>
      <c r="I11" s="443"/>
      <c r="J11" s="443"/>
      <c r="K11" s="443"/>
      <c r="L11" s="443"/>
      <c r="M11" s="443"/>
      <c r="N11" s="490"/>
      <c r="O11" s="490"/>
      <c r="P11" s="443"/>
      <c r="Q11" s="435" t="s">
        <v>289</v>
      </c>
      <c r="R11" s="435" t="s">
        <v>289</v>
      </c>
      <c r="S11" s="435" t="s">
        <v>289</v>
      </c>
      <c r="T11" s="435" t="s">
        <v>289</v>
      </c>
      <c r="U11" s="435" t="s">
        <v>289</v>
      </c>
      <c r="V11" s="435" t="s">
        <v>289</v>
      </c>
      <c r="W11" s="435" t="s">
        <v>289</v>
      </c>
      <c r="X11" s="435" t="s">
        <v>289</v>
      </c>
      <c r="Y11" s="435" t="s">
        <v>289</v>
      </c>
      <c r="Z11" s="435" t="s">
        <v>289</v>
      </c>
      <c r="AA11" s="435" t="s">
        <v>289</v>
      </c>
      <c r="AB11" s="435" t="s">
        <v>289</v>
      </c>
      <c r="AC11" s="443"/>
      <c r="AD11" s="435" t="s">
        <v>289</v>
      </c>
      <c r="AE11" s="435" t="s">
        <v>289</v>
      </c>
      <c r="AF11" s="435" t="s">
        <v>289</v>
      </c>
      <c r="AG11" s="435" t="s">
        <v>289</v>
      </c>
    </row>
    <row r="12" spans="1:81" s="159" customFormat="1" ht="330" customHeight="1">
      <c r="A12" s="443" t="s">
        <v>73</v>
      </c>
      <c r="B12" s="443" t="s">
        <v>74</v>
      </c>
      <c r="C12" s="443" t="s">
        <v>69</v>
      </c>
      <c r="D12" s="490" t="s">
        <v>1919</v>
      </c>
      <c r="E12" s="443" t="s">
        <v>62</v>
      </c>
      <c r="F12" s="443" t="s">
        <v>1903</v>
      </c>
      <c r="G12" s="443" t="s">
        <v>1819</v>
      </c>
      <c r="H12" s="443" t="s">
        <v>1912</v>
      </c>
      <c r="I12" s="443" t="s">
        <v>1913</v>
      </c>
      <c r="J12" s="443" t="s">
        <v>3571</v>
      </c>
      <c r="K12" s="443" t="s">
        <v>3570</v>
      </c>
      <c r="L12" s="443" t="s">
        <v>2821</v>
      </c>
      <c r="M12" s="443" t="s">
        <v>3572</v>
      </c>
      <c r="N12" s="490"/>
      <c r="O12" s="490"/>
      <c r="P12" s="443"/>
      <c r="Q12" s="435" t="s">
        <v>2540</v>
      </c>
      <c r="R12" s="435" t="s">
        <v>2099</v>
      </c>
      <c r="S12" s="435" t="s">
        <v>1914</v>
      </c>
      <c r="T12" s="435" t="s">
        <v>2541</v>
      </c>
      <c r="U12" s="435" t="s">
        <v>2542</v>
      </c>
      <c r="V12" s="435" t="s">
        <v>2543</v>
      </c>
      <c r="W12" s="435" t="s">
        <v>3421</v>
      </c>
      <c r="X12" s="435" t="s">
        <v>2817</v>
      </c>
      <c r="Y12" s="435" t="s">
        <v>2818</v>
      </c>
      <c r="Z12" s="435" t="s">
        <v>2819</v>
      </c>
      <c r="AA12" s="435" t="s">
        <v>2820</v>
      </c>
      <c r="AB12" s="435" t="s">
        <v>2821</v>
      </c>
      <c r="AC12" s="443" t="s">
        <v>2097</v>
      </c>
      <c r="AD12" s="442" t="s">
        <v>3607</v>
      </c>
      <c r="AE12" s="435" t="s">
        <v>289</v>
      </c>
      <c r="AF12" s="443" t="s">
        <v>3212</v>
      </c>
      <c r="AG12" s="443" t="s">
        <v>3219</v>
      </c>
    </row>
    <row r="13" spans="1:81" s="159" customFormat="1" ht="28.2" customHeight="1">
      <c r="A13" s="443"/>
      <c r="B13" s="443"/>
      <c r="C13" s="443"/>
      <c r="D13" s="490"/>
      <c r="E13" s="443"/>
      <c r="F13" s="443"/>
      <c r="G13" s="443"/>
      <c r="H13" s="443"/>
      <c r="I13" s="443"/>
      <c r="J13" s="443"/>
      <c r="K13" s="443"/>
      <c r="L13" s="443"/>
      <c r="M13" s="443"/>
      <c r="N13" s="448"/>
      <c r="O13" s="448"/>
      <c r="P13" s="448"/>
      <c r="Q13" s="435" t="s">
        <v>289</v>
      </c>
      <c r="R13" s="435" t="s">
        <v>289</v>
      </c>
      <c r="S13" s="435" t="s">
        <v>289</v>
      </c>
      <c r="T13" s="435" t="s">
        <v>289</v>
      </c>
      <c r="U13" s="435" t="s">
        <v>289</v>
      </c>
      <c r="V13" s="435" t="s">
        <v>289</v>
      </c>
      <c r="W13" s="435" t="s">
        <v>289</v>
      </c>
      <c r="X13" s="435" t="s">
        <v>289</v>
      </c>
      <c r="Y13" s="435" t="s">
        <v>289</v>
      </c>
      <c r="Z13" s="435" t="s">
        <v>289</v>
      </c>
      <c r="AA13" s="435" t="s">
        <v>289</v>
      </c>
      <c r="AB13" s="435" t="s">
        <v>289</v>
      </c>
      <c r="AC13" s="443"/>
      <c r="AD13" s="442" t="s">
        <v>289</v>
      </c>
      <c r="AE13" s="435" t="s">
        <v>289</v>
      </c>
      <c r="AF13" s="443"/>
      <c r="AG13" s="443"/>
    </row>
    <row r="14" spans="1:81" ht="368.4" customHeight="1">
      <c r="A14" s="443" t="s">
        <v>73</v>
      </c>
      <c r="B14" s="443" t="s">
        <v>74</v>
      </c>
      <c r="C14" s="443" t="s">
        <v>69</v>
      </c>
      <c r="D14" s="490" t="s">
        <v>1920</v>
      </c>
      <c r="E14" s="443" t="s">
        <v>62</v>
      </c>
      <c r="F14" s="443" t="s">
        <v>1903</v>
      </c>
      <c r="G14" s="443" t="s">
        <v>1822</v>
      </c>
      <c r="H14" s="443">
        <v>18</v>
      </c>
      <c r="I14" s="443" t="s">
        <v>2100</v>
      </c>
      <c r="J14" s="443" t="s">
        <v>2101</v>
      </c>
      <c r="K14" s="443" t="s">
        <v>3429</v>
      </c>
      <c r="L14" s="443" t="s">
        <v>1916</v>
      </c>
      <c r="M14" s="443" t="s">
        <v>3572</v>
      </c>
      <c r="N14" s="507">
        <v>12127302</v>
      </c>
      <c r="O14" s="448" t="s">
        <v>80</v>
      </c>
      <c r="P14" s="435" t="s">
        <v>289</v>
      </c>
      <c r="Q14" s="435" t="s">
        <v>2544</v>
      </c>
      <c r="R14" s="435" t="s">
        <v>2102</v>
      </c>
      <c r="S14" s="435" t="s">
        <v>2103</v>
      </c>
      <c r="T14" s="435" t="s">
        <v>2545</v>
      </c>
      <c r="U14" s="435" t="s">
        <v>2546</v>
      </c>
      <c r="V14" s="435" t="s">
        <v>2547</v>
      </c>
      <c r="W14" s="435" t="s">
        <v>2822</v>
      </c>
      <c r="X14" s="435" t="s">
        <v>2548</v>
      </c>
      <c r="Y14" s="435" t="s">
        <v>2549</v>
      </c>
      <c r="Z14" s="435" t="s">
        <v>3422</v>
      </c>
      <c r="AA14" s="435" t="s">
        <v>3423</v>
      </c>
      <c r="AB14" s="435" t="s">
        <v>2550</v>
      </c>
      <c r="AC14" s="443" t="s">
        <v>2097</v>
      </c>
      <c r="AD14" s="466" t="s">
        <v>3608</v>
      </c>
      <c r="AE14" s="435" t="s">
        <v>289</v>
      </c>
      <c r="AF14" s="435" t="s">
        <v>3212</v>
      </c>
      <c r="AG14" s="435" t="s">
        <v>3424</v>
      </c>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c r="BZ14" s="159"/>
      <c r="CA14" s="159"/>
      <c r="CB14" s="159"/>
      <c r="CC14" s="159"/>
    </row>
    <row r="15" spans="1:81" ht="32.4" customHeight="1">
      <c r="A15" s="443"/>
      <c r="B15" s="443"/>
      <c r="C15" s="443"/>
      <c r="D15" s="490"/>
      <c r="E15" s="443"/>
      <c r="F15" s="443"/>
      <c r="G15" s="443"/>
      <c r="H15" s="443"/>
      <c r="I15" s="443"/>
      <c r="J15" s="443"/>
      <c r="K15" s="443"/>
      <c r="L15" s="443"/>
      <c r="M15" s="443"/>
      <c r="N15" s="448"/>
      <c r="O15" s="448"/>
      <c r="P15" s="448"/>
      <c r="Q15" s="435" t="s">
        <v>289</v>
      </c>
      <c r="R15" s="435" t="s">
        <v>289</v>
      </c>
      <c r="S15" s="435" t="s">
        <v>289</v>
      </c>
      <c r="T15" s="435" t="s">
        <v>289</v>
      </c>
      <c r="U15" s="435" t="s">
        <v>289</v>
      </c>
      <c r="V15" s="435" t="s">
        <v>289</v>
      </c>
      <c r="W15" s="435" t="s">
        <v>289</v>
      </c>
      <c r="X15" s="435" t="s">
        <v>289</v>
      </c>
      <c r="Y15" s="435" t="s">
        <v>289</v>
      </c>
      <c r="Z15" s="435" t="s">
        <v>289</v>
      </c>
      <c r="AA15" s="435" t="s">
        <v>289</v>
      </c>
      <c r="AB15" s="435" t="s">
        <v>289</v>
      </c>
      <c r="AC15" s="443"/>
      <c r="AD15" s="442" t="s">
        <v>289</v>
      </c>
      <c r="AE15" s="435" t="s">
        <v>289</v>
      </c>
      <c r="AF15" s="435" t="s">
        <v>289</v>
      </c>
      <c r="AG15" s="435" t="s">
        <v>289</v>
      </c>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row>
    <row r="16" spans="1:81" s="267" customFormat="1" ht="406.8" customHeight="1">
      <c r="A16" s="443" t="s">
        <v>73</v>
      </c>
      <c r="B16" s="443" t="s">
        <v>74</v>
      </c>
      <c r="C16" s="443" t="s">
        <v>69</v>
      </c>
      <c r="D16" s="490" t="s">
        <v>1921</v>
      </c>
      <c r="E16" s="443" t="s">
        <v>62</v>
      </c>
      <c r="F16" s="443" t="s">
        <v>1917</v>
      </c>
      <c r="G16" s="443" t="s">
        <v>761</v>
      </c>
      <c r="H16" s="443" t="s">
        <v>1247</v>
      </c>
      <c r="I16" s="443" t="s">
        <v>2823</v>
      </c>
      <c r="J16" s="443" t="s">
        <v>2824</v>
      </c>
      <c r="K16" s="443" t="s">
        <v>3430</v>
      </c>
      <c r="L16" s="443" t="s">
        <v>2825</v>
      </c>
      <c r="M16" s="443" t="s">
        <v>3273</v>
      </c>
      <c r="N16" s="507">
        <v>9463343</v>
      </c>
      <c r="O16" s="448" t="s">
        <v>80</v>
      </c>
      <c r="P16" s="435" t="s">
        <v>289</v>
      </c>
      <c r="Q16" s="508" t="s">
        <v>2104</v>
      </c>
      <c r="R16" s="508" t="s">
        <v>2105</v>
      </c>
      <c r="S16" s="508" t="s">
        <v>2106</v>
      </c>
      <c r="T16" s="508" t="s">
        <v>2107</v>
      </c>
      <c r="U16" s="508" t="s">
        <v>2108</v>
      </c>
      <c r="V16" s="508" t="s">
        <v>2109</v>
      </c>
      <c r="W16" s="435" t="s">
        <v>2826</v>
      </c>
      <c r="X16" s="508" t="s">
        <v>2827</v>
      </c>
      <c r="Y16" s="508" t="s">
        <v>2828</v>
      </c>
      <c r="Z16" s="508" t="s">
        <v>2829</v>
      </c>
      <c r="AA16" s="508" t="s">
        <v>2830</v>
      </c>
      <c r="AB16" s="508" t="s">
        <v>2831</v>
      </c>
      <c r="AC16" s="443" t="s">
        <v>1918</v>
      </c>
      <c r="AD16" s="435" t="s">
        <v>289</v>
      </c>
      <c r="AE16" s="435" t="s">
        <v>289</v>
      </c>
      <c r="AF16" s="435" t="s">
        <v>289</v>
      </c>
      <c r="AG16" s="435" t="s">
        <v>289</v>
      </c>
    </row>
    <row r="17" spans="1:81" ht="29.55" customHeight="1">
      <c r="A17" s="443"/>
      <c r="B17" s="443"/>
      <c r="C17" s="443"/>
      <c r="D17" s="490"/>
      <c r="E17" s="443"/>
      <c r="F17" s="443"/>
      <c r="G17" s="443"/>
      <c r="H17" s="443"/>
      <c r="I17" s="443"/>
      <c r="J17" s="443"/>
      <c r="K17" s="443"/>
      <c r="L17" s="443"/>
      <c r="M17" s="443"/>
      <c r="N17" s="448"/>
      <c r="O17" s="448"/>
      <c r="P17" s="448"/>
      <c r="Q17" s="435" t="s">
        <v>289</v>
      </c>
      <c r="R17" s="435" t="s">
        <v>289</v>
      </c>
      <c r="S17" s="435" t="s">
        <v>289</v>
      </c>
      <c r="T17" s="435" t="s">
        <v>289</v>
      </c>
      <c r="U17" s="435" t="s">
        <v>289</v>
      </c>
      <c r="V17" s="435" t="s">
        <v>289</v>
      </c>
      <c r="W17" s="435" t="s">
        <v>289</v>
      </c>
      <c r="X17" s="435" t="s">
        <v>289</v>
      </c>
      <c r="Y17" s="435" t="s">
        <v>289</v>
      </c>
      <c r="Z17" s="435" t="s">
        <v>289</v>
      </c>
      <c r="AA17" s="435" t="s">
        <v>289</v>
      </c>
      <c r="AB17" s="435" t="s">
        <v>289</v>
      </c>
      <c r="AC17" s="443"/>
      <c r="AD17" s="435" t="s">
        <v>289</v>
      </c>
      <c r="AE17" s="435" t="s">
        <v>289</v>
      </c>
      <c r="AF17" s="435" t="s">
        <v>289</v>
      </c>
      <c r="AG17" s="435" t="s">
        <v>289</v>
      </c>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59"/>
      <c r="BZ17" s="159"/>
      <c r="CA17" s="159"/>
      <c r="CB17" s="159"/>
      <c r="CC17" s="159"/>
    </row>
    <row r="18" spans="1:81" ht="331.8" customHeight="1">
      <c r="A18" s="443" t="s">
        <v>73</v>
      </c>
      <c r="B18" s="443" t="s">
        <v>74</v>
      </c>
      <c r="C18" s="443" t="s">
        <v>69</v>
      </c>
      <c r="D18" s="490" t="s">
        <v>1924</v>
      </c>
      <c r="E18" s="443" t="s">
        <v>62</v>
      </c>
      <c r="F18" s="443" t="s">
        <v>1917</v>
      </c>
      <c r="G18" s="443" t="s">
        <v>1827</v>
      </c>
      <c r="H18" s="443">
        <v>30</v>
      </c>
      <c r="I18" s="443" t="s">
        <v>2551</v>
      </c>
      <c r="J18" s="443" t="s">
        <v>2552</v>
      </c>
      <c r="K18" s="443" t="s">
        <v>3431</v>
      </c>
      <c r="L18" s="443" t="s">
        <v>2837</v>
      </c>
      <c r="M18" s="443" t="s">
        <v>3572</v>
      </c>
      <c r="N18" s="507">
        <v>12885005</v>
      </c>
      <c r="O18" s="448" t="s">
        <v>80</v>
      </c>
      <c r="P18" s="435" t="s">
        <v>289</v>
      </c>
      <c r="Q18" s="435" t="s">
        <v>2553</v>
      </c>
      <c r="R18" s="435" t="s">
        <v>2554</v>
      </c>
      <c r="S18" s="435" t="s">
        <v>2555</v>
      </c>
      <c r="T18" s="435" t="s">
        <v>2556</v>
      </c>
      <c r="U18" s="435" t="s">
        <v>2557</v>
      </c>
      <c r="V18" s="435" t="s">
        <v>2558</v>
      </c>
      <c r="W18" s="435" t="s">
        <v>2832</v>
      </c>
      <c r="X18" s="435" t="s">
        <v>2833</v>
      </c>
      <c r="Y18" s="435" t="s">
        <v>2834</v>
      </c>
      <c r="Z18" s="435" t="s">
        <v>2835</v>
      </c>
      <c r="AA18" s="435" t="s">
        <v>2836</v>
      </c>
      <c r="AB18" s="435" t="s">
        <v>2837</v>
      </c>
      <c r="AC18" s="443" t="s">
        <v>2097</v>
      </c>
      <c r="AD18" s="466" t="s">
        <v>3609</v>
      </c>
      <c r="AE18" s="435" t="s">
        <v>289</v>
      </c>
      <c r="AF18" s="443" t="s">
        <v>3212</v>
      </c>
      <c r="AG18" s="443" t="s">
        <v>3425</v>
      </c>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159"/>
      <c r="CA18" s="159"/>
      <c r="CB18" s="159"/>
      <c r="CC18" s="159"/>
    </row>
    <row r="19" spans="1:81" ht="24.6" customHeight="1">
      <c r="A19" s="443"/>
      <c r="B19" s="443"/>
      <c r="C19" s="443"/>
      <c r="D19" s="490"/>
      <c r="E19" s="443"/>
      <c r="F19" s="443"/>
      <c r="G19" s="443"/>
      <c r="H19" s="443"/>
      <c r="I19" s="443"/>
      <c r="J19" s="443"/>
      <c r="K19" s="443"/>
      <c r="L19" s="443"/>
      <c r="M19" s="443"/>
      <c r="N19" s="481"/>
      <c r="O19" s="448"/>
      <c r="P19" s="448"/>
      <c r="Q19" s="435" t="s">
        <v>289</v>
      </c>
      <c r="R19" s="435" t="s">
        <v>289</v>
      </c>
      <c r="S19" s="435" t="s">
        <v>289</v>
      </c>
      <c r="T19" s="435" t="s">
        <v>289</v>
      </c>
      <c r="U19" s="435" t="s">
        <v>289</v>
      </c>
      <c r="V19" s="435" t="s">
        <v>289</v>
      </c>
      <c r="W19" s="435" t="s">
        <v>289</v>
      </c>
      <c r="X19" s="435" t="s">
        <v>289</v>
      </c>
      <c r="Y19" s="435" t="s">
        <v>289</v>
      </c>
      <c r="Z19" s="435" t="s">
        <v>289</v>
      </c>
      <c r="AA19" s="435" t="s">
        <v>289</v>
      </c>
      <c r="AB19" s="435" t="s">
        <v>289</v>
      </c>
      <c r="AC19" s="443"/>
      <c r="AD19" s="442" t="s">
        <v>289</v>
      </c>
      <c r="AE19" s="435" t="s">
        <v>289</v>
      </c>
      <c r="AF19" s="443"/>
      <c r="AG19" s="443"/>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159"/>
      <c r="CC19" s="159"/>
    </row>
    <row r="20" spans="1:81" s="159" customFormat="1" ht="359.4" customHeight="1">
      <c r="A20" s="443" t="s">
        <v>73</v>
      </c>
      <c r="B20" s="443" t="s">
        <v>74</v>
      </c>
      <c r="C20" s="443" t="s">
        <v>69</v>
      </c>
      <c r="D20" s="490" t="s">
        <v>1925</v>
      </c>
      <c r="E20" s="443" t="s">
        <v>62</v>
      </c>
      <c r="F20" s="443" t="s">
        <v>1903</v>
      </c>
      <c r="G20" s="443" t="s">
        <v>1839</v>
      </c>
      <c r="H20" s="443">
        <v>11</v>
      </c>
      <c r="I20" s="443" t="s">
        <v>1922</v>
      </c>
      <c r="J20" s="443" t="s">
        <v>1923</v>
      </c>
      <c r="K20" s="443" t="s">
        <v>3432</v>
      </c>
      <c r="L20" s="443" t="s">
        <v>2843</v>
      </c>
      <c r="M20" s="443" t="s">
        <v>3572</v>
      </c>
      <c r="N20" s="507">
        <v>9482236</v>
      </c>
      <c r="O20" s="448" t="s">
        <v>80</v>
      </c>
      <c r="P20" s="435" t="s">
        <v>289</v>
      </c>
      <c r="Q20" s="435" t="s">
        <v>2559</v>
      </c>
      <c r="R20" s="435" t="s">
        <v>2110</v>
      </c>
      <c r="S20" s="435" t="s">
        <v>2111</v>
      </c>
      <c r="T20" s="435" t="s">
        <v>2560</v>
      </c>
      <c r="U20" s="435" t="s">
        <v>2561</v>
      </c>
      <c r="V20" s="435" t="s">
        <v>2562</v>
      </c>
      <c r="W20" s="435" t="s">
        <v>2838</v>
      </c>
      <c r="X20" s="435" t="s">
        <v>2839</v>
      </c>
      <c r="Y20" s="435" t="s">
        <v>2840</v>
      </c>
      <c r="Z20" s="435" t="s">
        <v>2841</v>
      </c>
      <c r="AA20" s="435" t="s">
        <v>2842</v>
      </c>
      <c r="AB20" s="435" t="s">
        <v>2843</v>
      </c>
      <c r="AC20" s="443" t="s">
        <v>2097</v>
      </c>
      <c r="AD20" s="466" t="s">
        <v>3610</v>
      </c>
      <c r="AE20" s="435" t="s">
        <v>289</v>
      </c>
      <c r="AF20" s="443" t="s">
        <v>3212</v>
      </c>
      <c r="AG20" s="443" t="s">
        <v>3426</v>
      </c>
    </row>
    <row r="21" spans="1:81" s="159" customFormat="1" ht="25.2" customHeight="1">
      <c r="A21" s="443"/>
      <c r="B21" s="443"/>
      <c r="C21" s="443"/>
      <c r="D21" s="490"/>
      <c r="E21" s="443"/>
      <c r="F21" s="443"/>
      <c r="G21" s="443"/>
      <c r="H21" s="443"/>
      <c r="I21" s="443"/>
      <c r="J21" s="443"/>
      <c r="K21" s="443"/>
      <c r="L21" s="443"/>
      <c r="M21" s="443"/>
      <c r="N21" s="481"/>
      <c r="O21" s="448"/>
      <c r="P21" s="448"/>
      <c r="Q21" s="435" t="s">
        <v>289</v>
      </c>
      <c r="R21" s="435" t="s">
        <v>289</v>
      </c>
      <c r="S21" s="435" t="s">
        <v>289</v>
      </c>
      <c r="T21" s="435" t="s">
        <v>289</v>
      </c>
      <c r="U21" s="435" t="s">
        <v>289</v>
      </c>
      <c r="V21" s="435" t="s">
        <v>289</v>
      </c>
      <c r="W21" s="435" t="s">
        <v>289</v>
      </c>
      <c r="X21" s="435" t="s">
        <v>289</v>
      </c>
      <c r="Y21" s="435" t="s">
        <v>289</v>
      </c>
      <c r="Z21" s="435" t="s">
        <v>289</v>
      </c>
      <c r="AA21" s="435" t="s">
        <v>289</v>
      </c>
      <c r="AB21" s="435" t="s">
        <v>289</v>
      </c>
      <c r="AC21" s="443"/>
      <c r="AD21" s="442" t="s">
        <v>289</v>
      </c>
      <c r="AE21" s="435" t="s">
        <v>289</v>
      </c>
      <c r="AF21" s="443"/>
      <c r="AG21" s="443"/>
    </row>
    <row r="22" spans="1:81" ht="302.39999999999998" customHeight="1">
      <c r="A22" s="443" t="s">
        <v>73</v>
      </c>
      <c r="B22" s="443" t="s">
        <v>74</v>
      </c>
      <c r="C22" s="443" t="s">
        <v>69</v>
      </c>
      <c r="D22" s="490" t="s">
        <v>1928</v>
      </c>
      <c r="E22" s="443" t="s">
        <v>62</v>
      </c>
      <c r="F22" s="443" t="s">
        <v>1917</v>
      </c>
      <c r="G22" s="443" t="s">
        <v>786</v>
      </c>
      <c r="H22" s="443" t="s">
        <v>1926</v>
      </c>
      <c r="I22" s="443" t="s">
        <v>1927</v>
      </c>
      <c r="J22" s="443" t="s">
        <v>2112</v>
      </c>
      <c r="K22" s="443" t="s">
        <v>3433</v>
      </c>
      <c r="L22" s="443" t="s">
        <v>2849</v>
      </c>
      <c r="M22" s="443" t="s">
        <v>3572</v>
      </c>
      <c r="N22" s="507">
        <v>27000000</v>
      </c>
      <c r="O22" s="448" t="s">
        <v>334</v>
      </c>
      <c r="P22" s="435" t="s">
        <v>289</v>
      </c>
      <c r="Q22" s="435" t="s">
        <v>2563</v>
      </c>
      <c r="R22" s="435" t="s">
        <v>2113</v>
      </c>
      <c r="S22" s="435" t="s">
        <v>2114</v>
      </c>
      <c r="T22" s="435" t="s">
        <v>2564</v>
      </c>
      <c r="U22" s="435" t="s">
        <v>2565</v>
      </c>
      <c r="V22" s="435" t="s">
        <v>2566</v>
      </c>
      <c r="W22" s="435" t="s">
        <v>2844</v>
      </c>
      <c r="X22" s="435" t="s">
        <v>2845</v>
      </c>
      <c r="Y22" s="435" t="s">
        <v>2846</v>
      </c>
      <c r="Z22" s="435" t="s">
        <v>2847</v>
      </c>
      <c r="AA22" s="435" t="s">
        <v>2848</v>
      </c>
      <c r="AB22" s="435" t="s">
        <v>2849</v>
      </c>
      <c r="AC22" s="443" t="s">
        <v>2097</v>
      </c>
      <c r="AD22" s="442" t="s">
        <v>3611</v>
      </c>
      <c r="AE22" s="435" t="s">
        <v>289</v>
      </c>
      <c r="AF22" s="443" t="s">
        <v>3212</v>
      </c>
      <c r="AG22" s="443" t="s">
        <v>3427</v>
      </c>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9"/>
      <c r="BT22" s="159"/>
      <c r="BU22" s="159"/>
      <c r="BV22" s="159"/>
      <c r="BW22" s="159"/>
      <c r="BX22" s="159"/>
      <c r="BY22" s="159"/>
      <c r="BZ22" s="159"/>
      <c r="CA22" s="159"/>
      <c r="CB22" s="159"/>
      <c r="CC22" s="159"/>
    </row>
    <row r="23" spans="1:81" ht="24.6" customHeight="1">
      <c r="A23" s="443"/>
      <c r="B23" s="443"/>
      <c r="C23" s="443"/>
      <c r="D23" s="490"/>
      <c r="E23" s="443"/>
      <c r="F23" s="443"/>
      <c r="G23" s="443"/>
      <c r="H23" s="443"/>
      <c r="I23" s="443"/>
      <c r="J23" s="443"/>
      <c r="K23" s="443"/>
      <c r="L23" s="443"/>
      <c r="M23" s="443"/>
      <c r="N23" s="481"/>
      <c r="O23" s="448"/>
      <c r="P23" s="448"/>
      <c r="Q23" s="435" t="s">
        <v>289</v>
      </c>
      <c r="R23" s="435" t="s">
        <v>289</v>
      </c>
      <c r="S23" s="435" t="s">
        <v>289</v>
      </c>
      <c r="T23" s="435" t="s">
        <v>289</v>
      </c>
      <c r="U23" s="435" t="s">
        <v>289</v>
      </c>
      <c r="V23" s="435" t="s">
        <v>289</v>
      </c>
      <c r="W23" s="435" t="s">
        <v>289</v>
      </c>
      <c r="X23" s="435" t="s">
        <v>289</v>
      </c>
      <c r="Y23" s="435" t="s">
        <v>289</v>
      </c>
      <c r="Z23" s="435" t="s">
        <v>289</v>
      </c>
      <c r="AA23" s="435" t="s">
        <v>289</v>
      </c>
      <c r="AB23" s="435" t="s">
        <v>289</v>
      </c>
      <c r="AC23" s="443"/>
      <c r="AD23" s="442" t="s">
        <v>289</v>
      </c>
      <c r="AE23" s="435" t="s">
        <v>289</v>
      </c>
      <c r="AF23" s="443"/>
      <c r="AG23" s="443"/>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9"/>
      <c r="BT23" s="159"/>
      <c r="BU23" s="159"/>
      <c r="BV23" s="159"/>
      <c r="BW23" s="159"/>
      <c r="BX23" s="159"/>
      <c r="BY23" s="159"/>
      <c r="BZ23" s="159"/>
      <c r="CA23" s="159"/>
      <c r="CB23" s="159"/>
      <c r="CC23" s="159"/>
    </row>
    <row r="24" spans="1:81" ht="284.39999999999998" customHeight="1">
      <c r="A24" s="443" t="s">
        <v>73</v>
      </c>
      <c r="B24" s="443" t="s">
        <v>74</v>
      </c>
      <c r="C24" s="443" t="s">
        <v>69</v>
      </c>
      <c r="D24" s="490" t="s">
        <v>2115</v>
      </c>
      <c r="E24" s="443" t="s">
        <v>62</v>
      </c>
      <c r="F24" s="443" t="s">
        <v>1903</v>
      </c>
      <c r="G24" s="443" t="s">
        <v>1836</v>
      </c>
      <c r="H24" s="509" t="s">
        <v>3613</v>
      </c>
      <c r="I24" s="443" t="s">
        <v>289</v>
      </c>
      <c r="J24" s="443" t="s">
        <v>1929</v>
      </c>
      <c r="K24" s="443" t="s">
        <v>3434</v>
      </c>
      <c r="L24" s="443" t="s">
        <v>2855</v>
      </c>
      <c r="M24" s="443" t="s">
        <v>2636</v>
      </c>
      <c r="N24" s="507">
        <v>9782000</v>
      </c>
      <c r="O24" s="448" t="s">
        <v>334</v>
      </c>
      <c r="P24" s="435" t="s">
        <v>289</v>
      </c>
      <c r="Q24" s="508" t="s">
        <v>2567</v>
      </c>
      <c r="R24" s="508" t="s">
        <v>2116</v>
      </c>
      <c r="S24" s="508" t="s">
        <v>2117</v>
      </c>
      <c r="T24" s="508" t="s">
        <v>2568</v>
      </c>
      <c r="U24" s="508" t="s">
        <v>2569</v>
      </c>
      <c r="V24" s="508" t="s">
        <v>2570</v>
      </c>
      <c r="W24" s="508" t="s">
        <v>2850</v>
      </c>
      <c r="X24" s="508" t="s">
        <v>2851</v>
      </c>
      <c r="Y24" s="508" t="s">
        <v>2852</v>
      </c>
      <c r="Z24" s="508" t="s">
        <v>2853</v>
      </c>
      <c r="AA24" s="508" t="s">
        <v>2854</v>
      </c>
      <c r="AB24" s="436" t="s">
        <v>2855</v>
      </c>
      <c r="AC24" s="443" t="s">
        <v>2097</v>
      </c>
      <c r="AD24" s="510" t="s">
        <v>3612</v>
      </c>
      <c r="AE24" s="435" t="s">
        <v>289</v>
      </c>
      <c r="AF24" s="443" t="s">
        <v>3212</v>
      </c>
      <c r="AG24" s="443" t="s">
        <v>3218</v>
      </c>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9"/>
      <c r="BT24" s="159"/>
      <c r="BU24" s="159"/>
      <c r="BV24" s="159"/>
      <c r="BW24" s="159"/>
      <c r="BX24" s="159"/>
      <c r="BY24" s="159"/>
      <c r="BZ24" s="159"/>
      <c r="CA24" s="159"/>
      <c r="CB24" s="159"/>
      <c r="CC24" s="159"/>
    </row>
    <row r="25" spans="1:81" ht="24.6" customHeight="1">
      <c r="A25" s="443"/>
      <c r="B25" s="443"/>
      <c r="C25" s="443"/>
      <c r="D25" s="490"/>
      <c r="E25" s="443"/>
      <c r="F25" s="443"/>
      <c r="G25" s="443"/>
      <c r="H25" s="443"/>
      <c r="I25" s="443"/>
      <c r="J25" s="443"/>
      <c r="K25" s="443"/>
      <c r="L25" s="443"/>
      <c r="M25" s="443"/>
      <c r="N25" s="481"/>
      <c r="O25" s="448"/>
      <c r="P25" s="448"/>
      <c r="Q25" s="435" t="s">
        <v>289</v>
      </c>
      <c r="R25" s="435" t="s">
        <v>289</v>
      </c>
      <c r="S25" s="435" t="s">
        <v>289</v>
      </c>
      <c r="T25" s="435" t="s">
        <v>289</v>
      </c>
      <c r="U25" s="435" t="s">
        <v>289</v>
      </c>
      <c r="V25" s="435" t="s">
        <v>289</v>
      </c>
      <c r="W25" s="435" t="s">
        <v>289</v>
      </c>
      <c r="X25" s="435" t="s">
        <v>289</v>
      </c>
      <c r="Y25" s="435" t="s">
        <v>289</v>
      </c>
      <c r="Z25" s="435" t="s">
        <v>289</v>
      </c>
      <c r="AA25" s="435" t="s">
        <v>289</v>
      </c>
      <c r="AB25" s="435" t="s">
        <v>289</v>
      </c>
      <c r="AC25" s="443"/>
      <c r="AD25" s="442" t="s">
        <v>289</v>
      </c>
      <c r="AE25" s="435" t="s">
        <v>289</v>
      </c>
      <c r="AF25" s="443"/>
      <c r="AG25" s="443"/>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s="159"/>
      <c r="BS25" s="159"/>
      <c r="BT25" s="159"/>
      <c r="BU25" s="159"/>
      <c r="BV25" s="159"/>
      <c r="BW25" s="159"/>
      <c r="BX25" s="159"/>
      <c r="BY25" s="159"/>
      <c r="BZ25" s="159"/>
      <c r="CA25" s="159"/>
      <c r="CB25" s="159"/>
      <c r="CC25" s="159"/>
    </row>
    <row r="26" spans="1:81" ht="99" customHeight="1">
      <c r="A26" s="159"/>
      <c r="B26" s="159"/>
      <c r="C26" s="159"/>
      <c r="D26" s="159"/>
      <c r="E26" s="159"/>
      <c r="F26" s="159"/>
      <c r="G26" s="159"/>
      <c r="H26" s="159"/>
      <c r="J26" s="159"/>
      <c r="K26" s="159"/>
      <c r="L26" s="159"/>
      <c r="M26" s="159"/>
      <c r="N26" s="162"/>
      <c r="O26" s="162"/>
      <c r="P26" s="162"/>
      <c r="Q26" s="159"/>
      <c r="R26" s="159"/>
      <c r="S26" s="159"/>
      <c r="T26" s="159"/>
      <c r="U26" s="159"/>
      <c r="V26" s="159"/>
      <c r="W26" s="159"/>
    </row>
    <row r="27" spans="1:81">
      <c r="A27" s="159"/>
      <c r="B27" s="159"/>
      <c r="C27" s="159"/>
      <c r="D27" s="159"/>
      <c r="E27" s="159"/>
      <c r="F27" s="159"/>
      <c r="G27" s="159"/>
      <c r="H27" s="159"/>
      <c r="J27" s="159"/>
      <c r="K27" s="159"/>
      <c r="L27" s="159"/>
      <c r="M27" s="159"/>
      <c r="N27" s="162"/>
      <c r="O27" s="162"/>
      <c r="P27" s="162"/>
      <c r="Q27" s="159"/>
      <c r="R27" s="159"/>
      <c r="S27" s="159"/>
      <c r="T27" s="159"/>
      <c r="U27" s="159"/>
      <c r="V27" s="159"/>
      <c r="W27" s="159"/>
    </row>
    <row r="28" spans="1:81" ht="99" customHeight="1">
      <c r="A28" s="159"/>
      <c r="B28" s="159"/>
      <c r="C28" s="159"/>
      <c r="D28" s="159"/>
      <c r="E28" s="159"/>
      <c r="F28" s="159"/>
      <c r="G28" s="159"/>
      <c r="H28" s="159"/>
      <c r="J28" s="159"/>
      <c r="K28" s="159"/>
      <c r="L28" s="159"/>
      <c r="M28" s="159"/>
      <c r="N28" s="162"/>
      <c r="O28" s="162"/>
      <c r="P28" s="162"/>
      <c r="Q28" s="159"/>
      <c r="R28" s="159"/>
      <c r="S28" s="159"/>
      <c r="T28" s="159"/>
      <c r="U28" s="159"/>
      <c r="V28" s="159"/>
      <c r="W28" s="159"/>
    </row>
    <row r="29" spans="1:81">
      <c r="A29" s="159"/>
      <c r="B29" s="159"/>
      <c r="C29" s="159"/>
      <c r="D29" s="159"/>
      <c r="E29" s="159"/>
      <c r="F29" s="159"/>
      <c r="G29" s="159"/>
      <c r="H29" s="159"/>
      <c r="J29" s="159"/>
      <c r="K29" s="159"/>
      <c r="L29" s="159"/>
      <c r="M29" s="159"/>
      <c r="N29" s="162"/>
      <c r="O29" s="162"/>
      <c r="P29" s="162"/>
      <c r="Q29" s="159"/>
      <c r="R29" s="159"/>
      <c r="S29" s="159"/>
      <c r="T29" s="159"/>
      <c r="U29" s="159"/>
      <c r="V29" s="159"/>
      <c r="W29" s="159"/>
    </row>
    <row r="30" spans="1:81" ht="66" customHeight="1">
      <c r="A30" s="159"/>
      <c r="B30" s="159"/>
      <c r="C30" s="159"/>
      <c r="D30" s="159"/>
      <c r="E30" s="159"/>
      <c r="F30" s="159"/>
      <c r="G30" s="159"/>
      <c r="H30" s="159"/>
      <c r="J30" s="159"/>
      <c r="K30" s="159"/>
      <c r="L30" s="159"/>
      <c r="M30" s="159"/>
      <c r="N30" s="162"/>
      <c r="O30" s="162"/>
      <c r="P30" s="162"/>
      <c r="Q30" s="159"/>
      <c r="R30" s="159"/>
      <c r="S30" s="159"/>
      <c r="T30" s="159"/>
      <c r="U30" s="159"/>
      <c r="V30" s="159"/>
      <c r="W30" s="159"/>
    </row>
    <row r="31" spans="1:81">
      <c r="A31" s="159"/>
      <c r="B31" s="159"/>
      <c r="C31" s="159"/>
      <c r="D31" s="159"/>
      <c r="E31" s="159"/>
      <c r="F31" s="159"/>
      <c r="G31" s="159"/>
      <c r="H31" s="159"/>
      <c r="J31" s="159"/>
      <c r="K31" s="159"/>
      <c r="L31" s="159"/>
      <c r="M31" s="159"/>
      <c r="N31" s="162"/>
      <c r="O31" s="162"/>
      <c r="P31" s="162"/>
      <c r="Q31" s="159"/>
      <c r="R31" s="159"/>
      <c r="S31" s="159"/>
      <c r="T31" s="159"/>
      <c r="U31" s="159"/>
      <c r="V31" s="159"/>
      <c r="W31" s="159"/>
    </row>
    <row r="32" spans="1:81">
      <c r="A32" s="159"/>
      <c r="B32" s="159"/>
      <c r="C32" s="159"/>
      <c r="D32" s="159"/>
      <c r="E32" s="159"/>
      <c r="F32" s="159"/>
      <c r="G32" s="159"/>
      <c r="H32" s="159"/>
      <c r="J32" s="159"/>
      <c r="K32" s="159"/>
      <c r="L32" s="159"/>
      <c r="M32" s="159"/>
      <c r="N32" s="162"/>
      <c r="O32" s="162"/>
      <c r="P32" s="162"/>
      <c r="Q32" s="159"/>
      <c r="R32" s="159"/>
      <c r="S32" s="159"/>
      <c r="T32" s="159"/>
      <c r="U32" s="159"/>
      <c r="V32" s="159"/>
      <c r="W32" s="159"/>
    </row>
    <row r="33" spans="1:23">
      <c r="A33" s="159"/>
      <c r="B33" s="159"/>
      <c r="C33" s="159"/>
      <c r="D33" s="159"/>
      <c r="E33" s="159"/>
      <c r="F33" s="159"/>
      <c r="G33" s="159"/>
      <c r="H33" s="159"/>
      <c r="J33" s="159"/>
      <c r="K33" s="159"/>
      <c r="L33" s="159"/>
      <c r="M33" s="159"/>
      <c r="N33" s="162"/>
      <c r="O33" s="162"/>
      <c r="P33" s="162"/>
      <c r="Q33" s="159"/>
      <c r="R33" s="159"/>
      <c r="S33" s="159"/>
      <c r="T33" s="159"/>
      <c r="U33" s="159"/>
      <c r="V33" s="159"/>
      <c r="W33" s="159"/>
    </row>
    <row r="34" spans="1:23">
      <c r="A34" s="159"/>
      <c r="B34" s="159"/>
      <c r="C34" s="159"/>
      <c r="D34" s="159"/>
      <c r="E34" s="159"/>
      <c r="F34" s="159"/>
      <c r="G34" s="159"/>
      <c r="H34" s="159"/>
      <c r="J34" s="159"/>
      <c r="K34" s="159"/>
      <c r="L34" s="159"/>
      <c r="M34" s="159"/>
      <c r="N34" s="162"/>
      <c r="O34" s="162"/>
      <c r="P34" s="162"/>
      <c r="Q34" s="159"/>
      <c r="R34" s="159"/>
      <c r="S34" s="159"/>
      <c r="T34" s="159"/>
      <c r="U34" s="159"/>
      <c r="V34" s="159"/>
      <c r="W34" s="159"/>
    </row>
    <row r="35" spans="1:23">
      <c r="A35" s="159"/>
      <c r="B35" s="159"/>
      <c r="C35" s="159"/>
      <c r="D35" s="159"/>
      <c r="E35" s="159"/>
      <c r="F35" s="159"/>
      <c r="G35" s="159"/>
      <c r="H35" s="159"/>
      <c r="J35" s="159"/>
      <c r="K35" s="159"/>
      <c r="L35" s="159"/>
      <c r="M35" s="159"/>
      <c r="N35" s="162"/>
      <c r="O35" s="162"/>
      <c r="P35" s="162"/>
      <c r="Q35" s="159"/>
      <c r="R35" s="159"/>
      <c r="S35" s="159"/>
      <c r="T35" s="159"/>
      <c r="U35" s="159"/>
      <c r="V35" s="159"/>
      <c r="W35" s="159"/>
    </row>
    <row r="36" spans="1:23">
      <c r="A36" s="159"/>
      <c r="B36" s="159"/>
      <c r="C36" s="159"/>
      <c r="D36" s="159"/>
      <c r="E36" s="159"/>
      <c r="F36" s="159"/>
      <c r="G36" s="159"/>
      <c r="H36" s="159"/>
      <c r="J36" s="159"/>
      <c r="K36" s="159"/>
      <c r="L36" s="159"/>
      <c r="M36" s="159"/>
      <c r="N36" s="162"/>
      <c r="O36" s="162"/>
      <c r="P36" s="162"/>
      <c r="Q36" s="159"/>
      <c r="R36" s="159"/>
      <c r="S36" s="159"/>
      <c r="T36" s="159"/>
      <c r="U36" s="159"/>
      <c r="V36" s="159"/>
      <c r="W36" s="159"/>
    </row>
    <row r="37" spans="1:23">
      <c r="A37" s="159"/>
      <c r="B37" s="159"/>
      <c r="C37" s="159"/>
      <c r="D37" s="159"/>
      <c r="E37" s="159"/>
      <c r="F37" s="159"/>
      <c r="G37" s="159"/>
      <c r="H37" s="159"/>
      <c r="J37" s="159"/>
      <c r="K37" s="159"/>
      <c r="L37" s="159"/>
      <c r="M37" s="159"/>
      <c r="N37" s="162"/>
      <c r="O37" s="162"/>
      <c r="P37" s="162"/>
      <c r="Q37" s="159"/>
      <c r="R37" s="159"/>
      <c r="S37" s="159"/>
      <c r="T37" s="159"/>
      <c r="U37" s="159"/>
      <c r="V37" s="159"/>
      <c r="W37" s="159"/>
    </row>
    <row r="38" spans="1:23">
      <c r="A38" s="159"/>
      <c r="B38" s="159"/>
      <c r="C38" s="159"/>
      <c r="D38" s="159"/>
      <c r="E38" s="159"/>
      <c r="F38" s="159"/>
      <c r="G38" s="159"/>
      <c r="H38" s="159"/>
      <c r="J38" s="159"/>
      <c r="K38" s="159"/>
      <c r="L38" s="159"/>
      <c r="M38" s="159"/>
      <c r="N38" s="162"/>
      <c r="O38" s="162"/>
      <c r="P38" s="162"/>
      <c r="Q38" s="159"/>
      <c r="R38" s="159"/>
      <c r="S38" s="159"/>
      <c r="T38" s="159"/>
      <c r="U38" s="159"/>
      <c r="V38" s="159"/>
      <c r="W38" s="159"/>
    </row>
    <row r="39" spans="1:23">
      <c r="A39" s="159"/>
      <c r="B39" s="159"/>
      <c r="C39" s="159"/>
      <c r="D39" s="159"/>
      <c r="E39" s="159"/>
      <c r="F39" s="159"/>
      <c r="G39" s="159"/>
      <c r="H39" s="159"/>
      <c r="J39" s="159"/>
      <c r="K39" s="159"/>
      <c r="L39" s="159"/>
      <c r="M39" s="159"/>
      <c r="N39" s="162"/>
      <c r="O39" s="162"/>
      <c r="P39" s="162"/>
      <c r="Q39" s="159"/>
      <c r="R39" s="159"/>
      <c r="S39" s="159"/>
      <c r="T39" s="159"/>
      <c r="U39" s="159"/>
      <c r="V39" s="159"/>
      <c r="W39" s="159"/>
    </row>
    <row r="40" spans="1:23">
      <c r="A40" s="159"/>
      <c r="B40" s="159"/>
      <c r="C40" s="159"/>
      <c r="D40" s="159"/>
      <c r="E40" s="159"/>
      <c r="F40" s="159"/>
      <c r="G40" s="159"/>
      <c r="H40" s="159"/>
      <c r="J40" s="159"/>
      <c r="K40" s="159"/>
      <c r="L40" s="159"/>
      <c r="M40" s="159"/>
      <c r="N40" s="162"/>
      <c r="O40" s="162"/>
      <c r="P40" s="162"/>
      <c r="Q40" s="159"/>
      <c r="R40" s="159"/>
      <c r="S40" s="159"/>
      <c r="T40" s="159"/>
      <c r="U40" s="159"/>
      <c r="V40" s="159"/>
      <c r="W40" s="159"/>
    </row>
    <row r="41" spans="1:23">
      <c r="A41" s="159"/>
      <c r="B41" s="159"/>
      <c r="C41" s="159"/>
      <c r="D41" s="159"/>
      <c r="E41" s="159"/>
      <c r="F41" s="159"/>
      <c r="G41" s="159"/>
      <c r="H41" s="159"/>
      <c r="J41" s="159"/>
      <c r="K41" s="159"/>
      <c r="L41" s="159"/>
      <c r="M41" s="159"/>
      <c r="N41" s="162"/>
      <c r="O41" s="162"/>
      <c r="P41" s="162"/>
      <c r="Q41" s="159"/>
      <c r="R41" s="159"/>
      <c r="S41" s="159"/>
      <c r="T41" s="159"/>
      <c r="U41" s="159"/>
      <c r="V41" s="159"/>
      <c r="W41" s="159"/>
    </row>
    <row r="42" spans="1:23">
      <c r="A42" s="159"/>
      <c r="B42" s="159"/>
      <c r="C42" s="159"/>
      <c r="D42" s="159"/>
      <c r="E42" s="159"/>
      <c r="F42" s="159"/>
      <c r="G42" s="159"/>
      <c r="H42" s="159"/>
      <c r="J42" s="159"/>
      <c r="K42" s="159"/>
      <c r="L42" s="159"/>
      <c r="M42" s="159"/>
      <c r="N42" s="162"/>
      <c r="O42" s="162"/>
      <c r="P42" s="162"/>
      <c r="Q42" s="159"/>
      <c r="R42" s="159"/>
      <c r="S42" s="159"/>
      <c r="T42" s="159"/>
      <c r="U42" s="159"/>
      <c r="V42" s="159"/>
      <c r="W42" s="159"/>
    </row>
    <row r="43" spans="1:23">
      <c r="A43" s="159"/>
      <c r="B43" s="159"/>
      <c r="C43" s="159"/>
      <c r="D43" s="159"/>
      <c r="E43" s="159"/>
      <c r="F43" s="159"/>
      <c r="G43" s="159"/>
      <c r="H43" s="159"/>
      <c r="J43" s="159"/>
      <c r="K43" s="159"/>
      <c r="L43" s="159"/>
      <c r="M43" s="159"/>
      <c r="N43" s="162"/>
      <c r="O43" s="162"/>
      <c r="P43" s="162"/>
      <c r="Q43" s="159"/>
      <c r="R43" s="159"/>
      <c r="S43" s="159"/>
      <c r="T43" s="159"/>
      <c r="U43" s="159"/>
      <c r="V43" s="159"/>
      <c r="W43" s="159"/>
    </row>
    <row r="44" spans="1:23">
      <c r="A44" s="159"/>
      <c r="B44" s="159"/>
      <c r="C44" s="159"/>
      <c r="D44" s="159"/>
      <c r="E44" s="159"/>
      <c r="F44" s="159"/>
      <c r="G44" s="159"/>
      <c r="H44" s="159"/>
      <c r="J44" s="159"/>
      <c r="K44" s="159"/>
      <c r="L44" s="159"/>
      <c r="M44" s="159"/>
      <c r="N44" s="162"/>
      <c r="O44" s="162"/>
      <c r="P44" s="162"/>
      <c r="Q44" s="159"/>
      <c r="R44" s="159"/>
      <c r="S44" s="159"/>
      <c r="T44" s="159"/>
      <c r="U44" s="159"/>
      <c r="V44" s="159"/>
      <c r="W44" s="159"/>
    </row>
    <row r="45" spans="1:23">
      <c r="A45" s="159"/>
      <c r="B45" s="159"/>
      <c r="C45" s="159"/>
      <c r="D45" s="159"/>
      <c r="E45" s="159"/>
      <c r="F45" s="159"/>
      <c r="G45" s="159"/>
      <c r="H45" s="159"/>
      <c r="J45" s="159"/>
      <c r="K45" s="159"/>
      <c r="L45" s="159"/>
      <c r="M45" s="159"/>
      <c r="N45" s="162"/>
      <c r="O45" s="162"/>
      <c r="P45" s="162"/>
      <c r="Q45" s="159"/>
      <c r="R45" s="159"/>
      <c r="S45" s="159"/>
      <c r="T45" s="159"/>
      <c r="U45" s="159"/>
      <c r="V45" s="159"/>
      <c r="W45" s="159"/>
    </row>
    <row r="46" spans="1:23">
      <c r="A46" s="159"/>
      <c r="B46" s="159"/>
      <c r="C46" s="159"/>
      <c r="D46" s="159"/>
      <c r="E46" s="159"/>
      <c r="F46" s="159"/>
      <c r="G46" s="159"/>
      <c r="H46" s="159"/>
      <c r="J46" s="159"/>
      <c r="K46" s="159"/>
      <c r="L46" s="159"/>
      <c r="M46" s="159"/>
      <c r="N46" s="162"/>
      <c r="O46" s="162"/>
      <c r="P46" s="162"/>
      <c r="Q46" s="159"/>
      <c r="R46" s="159"/>
      <c r="S46" s="159"/>
      <c r="T46" s="159"/>
      <c r="U46" s="159"/>
      <c r="V46" s="159"/>
      <c r="W46" s="159"/>
    </row>
    <row r="47" spans="1:23">
      <c r="A47" s="159"/>
      <c r="B47" s="159"/>
      <c r="C47" s="159"/>
      <c r="D47" s="159"/>
      <c r="E47" s="159"/>
      <c r="F47" s="159"/>
      <c r="G47" s="159"/>
      <c r="H47" s="159"/>
      <c r="J47" s="159"/>
      <c r="K47" s="159"/>
      <c r="L47" s="159"/>
      <c r="M47" s="159"/>
      <c r="N47" s="162"/>
      <c r="O47" s="162"/>
      <c r="P47" s="162"/>
      <c r="Q47" s="159"/>
      <c r="R47" s="159"/>
      <c r="S47" s="159"/>
      <c r="T47" s="159"/>
      <c r="U47" s="159"/>
      <c r="V47" s="159"/>
      <c r="W47" s="159"/>
    </row>
    <row r="48" spans="1:23">
      <c r="A48" s="159"/>
      <c r="B48" s="159"/>
      <c r="C48" s="159"/>
      <c r="D48" s="159"/>
      <c r="E48" s="159"/>
      <c r="F48" s="159"/>
      <c r="G48" s="159"/>
      <c r="H48" s="159"/>
      <c r="J48" s="159"/>
      <c r="K48" s="159"/>
      <c r="L48" s="159"/>
      <c r="M48" s="159"/>
      <c r="N48" s="162"/>
      <c r="O48" s="162"/>
      <c r="P48" s="162"/>
      <c r="Q48" s="159"/>
      <c r="R48" s="159"/>
      <c r="S48" s="159"/>
      <c r="T48" s="159"/>
      <c r="U48" s="159"/>
      <c r="V48" s="159"/>
      <c r="W48" s="159"/>
    </row>
    <row r="49" spans="1:23">
      <c r="A49" s="159"/>
      <c r="B49" s="159"/>
      <c r="C49" s="159"/>
      <c r="D49" s="159"/>
      <c r="E49" s="159"/>
      <c r="F49" s="159"/>
      <c r="G49" s="159"/>
      <c r="H49" s="159"/>
      <c r="J49" s="159"/>
      <c r="K49" s="159"/>
      <c r="L49" s="159"/>
      <c r="M49" s="159"/>
      <c r="N49" s="162"/>
      <c r="O49" s="162"/>
      <c r="P49" s="162"/>
      <c r="Q49" s="159"/>
      <c r="R49" s="159"/>
      <c r="S49" s="159"/>
      <c r="T49" s="159"/>
      <c r="U49" s="159"/>
      <c r="V49" s="159"/>
      <c r="W49" s="159"/>
    </row>
    <row r="50" spans="1:23">
      <c r="A50" s="159"/>
      <c r="B50" s="159"/>
      <c r="C50" s="159"/>
      <c r="D50" s="159"/>
      <c r="E50" s="159"/>
      <c r="F50" s="159"/>
      <c r="G50" s="159"/>
      <c r="H50" s="159"/>
      <c r="J50" s="159"/>
      <c r="K50" s="159"/>
      <c r="L50" s="159"/>
      <c r="M50" s="159"/>
      <c r="N50" s="162"/>
      <c r="O50" s="162"/>
      <c r="P50" s="162"/>
      <c r="Q50" s="159"/>
      <c r="R50" s="159"/>
      <c r="S50" s="159"/>
      <c r="T50" s="159"/>
      <c r="U50" s="159"/>
      <c r="V50" s="159"/>
      <c r="W50" s="159"/>
    </row>
    <row r="51" spans="1:23">
      <c r="A51" s="159"/>
      <c r="B51" s="159"/>
      <c r="C51" s="159"/>
      <c r="D51" s="159"/>
      <c r="E51" s="159"/>
      <c r="F51" s="159"/>
      <c r="G51" s="159"/>
      <c r="H51" s="159"/>
      <c r="J51" s="159"/>
      <c r="K51" s="159"/>
      <c r="L51" s="159"/>
      <c r="M51" s="159"/>
      <c r="N51" s="162"/>
      <c r="O51" s="162"/>
      <c r="P51" s="162"/>
      <c r="Q51" s="159"/>
      <c r="R51" s="159"/>
      <c r="S51" s="159"/>
      <c r="T51" s="159"/>
      <c r="U51" s="159"/>
      <c r="V51" s="159"/>
      <c r="W51" s="159"/>
    </row>
    <row r="52" spans="1:23">
      <c r="A52" s="159"/>
      <c r="B52" s="159"/>
      <c r="C52" s="159"/>
      <c r="D52" s="159"/>
      <c r="E52" s="159"/>
      <c r="F52" s="159"/>
      <c r="G52" s="159"/>
      <c r="H52" s="159"/>
      <c r="J52" s="159"/>
      <c r="K52" s="159"/>
      <c r="L52" s="159"/>
      <c r="M52" s="159"/>
      <c r="N52" s="162"/>
      <c r="O52" s="162"/>
      <c r="P52" s="162"/>
      <c r="Q52" s="159"/>
      <c r="R52" s="159"/>
      <c r="S52" s="159"/>
      <c r="T52" s="159"/>
      <c r="U52" s="159"/>
      <c r="V52" s="159"/>
      <c r="W52" s="159"/>
    </row>
    <row r="53" spans="1:23">
      <c r="A53" s="159"/>
      <c r="B53" s="159"/>
      <c r="C53" s="159"/>
      <c r="D53" s="159"/>
      <c r="E53" s="159"/>
      <c r="F53" s="159"/>
      <c r="G53" s="159"/>
      <c r="H53" s="159"/>
      <c r="J53" s="159"/>
      <c r="K53" s="159"/>
      <c r="L53" s="159"/>
      <c r="M53" s="159"/>
      <c r="N53" s="162"/>
      <c r="O53" s="162"/>
      <c r="P53" s="162"/>
      <c r="Q53" s="159"/>
      <c r="R53" s="159"/>
      <c r="S53" s="159"/>
      <c r="T53" s="159"/>
      <c r="U53" s="159"/>
      <c r="V53" s="159"/>
      <c r="W53" s="159"/>
    </row>
    <row r="54" spans="1:23">
      <c r="A54" s="159"/>
      <c r="B54" s="159"/>
      <c r="C54" s="159"/>
      <c r="D54" s="159"/>
      <c r="E54" s="159"/>
      <c r="F54" s="159"/>
      <c r="G54" s="159"/>
      <c r="H54" s="159"/>
      <c r="J54" s="159"/>
      <c r="K54" s="159"/>
      <c r="L54" s="159"/>
      <c r="M54" s="159"/>
      <c r="N54" s="162"/>
      <c r="O54" s="162"/>
      <c r="P54" s="162"/>
      <c r="Q54" s="159"/>
      <c r="R54" s="159"/>
      <c r="S54" s="159"/>
      <c r="T54" s="159"/>
      <c r="U54" s="159"/>
      <c r="V54" s="159"/>
      <c r="W54" s="159"/>
    </row>
    <row r="55" spans="1:23">
      <c r="A55" s="159"/>
      <c r="B55" s="159"/>
      <c r="C55" s="159"/>
      <c r="D55" s="159"/>
      <c r="E55" s="159"/>
      <c r="F55" s="159"/>
      <c r="G55" s="159"/>
      <c r="H55" s="159"/>
      <c r="J55" s="159"/>
      <c r="K55" s="159"/>
      <c r="L55" s="159"/>
      <c r="M55" s="159"/>
      <c r="N55" s="162"/>
      <c r="O55" s="162"/>
      <c r="P55" s="162"/>
      <c r="Q55" s="159"/>
      <c r="R55" s="159"/>
      <c r="S55" s="159"/>
      <c r="T55" s="159"/>
      <c r="U55" s="159"/>
      <c r="V55" s="159"/>
      <c r="W55" s="159"/>
    </row>
    <row r="56" spans="1:23">
      <c r="A56" s="159"/>
      <c r="B56" s="159"/>
      <c r="C56" s="159"/>
      <c r="D56" s="159"/>
      <c r="E56" s="159"/>
      <c r="F56" s="159"/>
      <c r="G56" s="159"/>
      <c r="H56" s="159"/>
      <c r="J56" s="159"/>
      <c r="K56" s="159"/>
      <c r="L56" s="159"/>
      <c r="M56" s="159"/>
      <c r="N56" s="162"/>
      <c r="O56" s="162"/>
      <c r="P56" s="162"/>
      <c r="Q56" s="159"/>
      <c r="R56" s="159"/>
      <c r="S56" s="159"/>
      <c r="T56" s="159"/>
      <c r="U56" s="159"/>
      <c r="V56" s="159"/>
      <c r="W56" s="159"/>
    </row>
    <row r="57" spans="1:23">
      <c r="A57" s="159"/>
      <c r="B57" s="159"/>
      <c r="C57" s="159"/>
      <c r="D57" s="159"/>
      <c r="E57" s="159"/>
      <c r="F57" s="159"/>
      <c r="G57" s="159"/>
      <c r="H57" s="159"/>
      <c r="J57" s="159"/>
      <c r="K57" s="159"/>
      <c r="L57" s="159"/>
      <c r="M57" s="159"/>
      <c r="N57" s="162"/>
      <c r="O57" s="162"/>
      <c r="P57" s="162"/>
      <c r="Q57" s="159"/>
      <c r="R57" s="159"/>
      <c r="S57" s="159"/>
      <c r="T57" s="159"/>
      <c r="U57" s="159"/>
      <c r="V57" s="159"/>
      <c r="W57" s="159"/>
    </row>
    <row r="58" spans="1:23">
      <c r="A58" s="159"/>
      <c r="B58" s="159"/>
      <c r="C58" s="159"/>
      <c r="D58" s="159"/>
      <c r="E58" s="159"/>
      <c r="F58" s="159"/>
      <c r="G58" s="159"/>
      <c r="H58" s="159"/>
      <c r="J58" s="159"/>
      <c r="K58" s="159"/>
      <c r="L58" s="159"/>
      <c r="M58" s="159"/>
      <c r="N58" s="162"/>
      <c r="O58" s="162"/>
      <c r="P58" s="162"/>
      <c r="Q58" s="159"/>
      <c r="R58" s="159"/>
      <c r="S58" s="159"/>
      <c r="T58" s="159"/>
      <c r="U58" s="159"/>
      <c r="V58" s="159"/>
      <c r="W58" s="159"/>
    </row>
    <row r="59" spans="1:23">
      <c r="A59" s="159"/>
      <c r="B59" s="159"/>
      <c r="C59" s="159"/>
      <c r="D59" s="159"/>
      <c r="E59" s="159"/>
      <c r="F59" s="159"/>
      <c r="G59" s="159"/>
      <c r="H59" s="159"/>
      <c r="J59" s="159"/>
      <c r="K59" s="159"/>
      <c r="L59" s="159"/>
      <c r="M59" s="159"/>
      <c r="N59" s="162"/>
      <c r="O59" s="162"/>
      <c r="P59" s="162"/>
      <c r="Q59" s="159"/>
      <c r="R59" s="159"/>
      <c r="S59" s="159"/>
      <c r="T59" s="159"/>
      <c r="U59" s="159"/>
      <c r="V59" s="159"/>
      <c r="W59" s="159"/>
    </row>
    <row r="60" spans="1:23">
      <c r="A60" s="159"/>
      <c r="B60" s="159"/>
      <c r="C60" s="159"/>
      <c r="D60" s="159"/>
      <c r="E60" s="159"/>
      <c r="F60" s="159"/>
      <c r="G60" s="159"/>
      <c r="H60" s="159"/>
      <c r="J60" s="159"/>
      <c r="K60" s="159"/>
      <c r="L60" s="159"/>
      <c r="M60" s="159"/>
      <c r="N60" s="162"/>
      <c r="O60" s="162"/>
      <c r="P60" s="162"/>
      <c r="Q60" s="159"/>
      <c r="R60" s="159"/>
      <c r="S60" s="159"/>
      <c r="T60" s="159"/>
      <c r="U60" s="159"/>
      <c r="V60" s="159"/>
      <c r="W60" s="159"/>
    </row>
    <row r="61" spans="1:23">
      <c r="A61" s="159"/>
      <c r="B61" s="159"/>
      <c r="C61" s="159"/>
      <c r="D61" s="159"/>
      <c r="E61" s="159"/>
      <c r="F61" s="159"/>
      <c r="G61" s="159"/>
      <c r="H61" s="159"/>
      <c r="J61" s="159"/>
      <c r="K61" s="159"/>
      <c r="L61" s="159"/>
      <c r="M61" s="159"/>
      <c r="N61" s="162"/>
      <c r="O61" s="162"/>
      <c r="P61" s="162"/>
      <c r="Q61" s="159"/>
      <c r="R61" s="159"/>
      <c r="S61" s="159"/>
      <c r="T61" s="159"/>
      <c r="U61" s="159"/>
      <c r="V61" s="159"/>
      <c r="W61" s="159"/>
    </row>
    <row r="62" spans="1:23">
      <c r="A62" s="159"/>
      <c r="B62" s="159"/>
      <c r="C62" s="159"/>
      <c r="D62" s="159"/>
      <c r="E62" s="159"/>
      <c r="F62" s="159"/>
      <c r="G62" s="159"/>
      <c r="H62" s="159"/>
      <c r="J62" s="159"/>
      <c r="K62" s="159"/>
      <c r="L62" s="159"/>
      <c r="M62" s="159"/>
      <c r="N62" s="162"/>
      <c r="O62" s="162"/>
      <c r="P62" s="162"/>
      <c r="Q62" s="159"/>
      <c r="R62" s="159"/>
      <c r="S62" s="159"/>
      <c r="T62" s="159"/>
      <c r="U62" s="159"/>
      <c r="V62" s="159"/>
      <c r="W62" s="159"/>
    </row>
    <row r="63" spans="1:23">
      <c r="A63" s="159"/>
      <c r="B63" s="159"/>
      <c r="C63" s="159"/>
      <c r="D63" s="159"/>
      <c r="E63" s="159"/>
      <c r="F63" s="159"/>
      <c r="G63" s="159"/>
      <c r="H63" s="159"/>
      <c r="J63" s="159"/>
      <c r="K63" s="159"/>
      <c r="L63" s="159"/>
      <c r="M63" s="159"/>
      <c r="N63" s="162"/>
      <c r="O63" s="162"/>
      <c r="P63" s="162"/>
      <c r="Q63" s="159"/>
      <c r="R63" s="159"/>
      <c r="S63" s="159"/>
      <c r="T63" s="159"/>
      <c r="U63" s="159"/>
      <c r="V63" s="159"/>
      <c r="W63" s="159"/>
    </row>
    <row r="64" spans="1:23">
      <c r="A64" s="159"/>
      <c r="B64" s="159"/>
      <c r="C64" s="159"/>
      <c r="D64" s="159"/>
      <c r="E64" s="159"/>
      <c r="F64" s="159"/>
      <c r="G64" s="159"/>
      <c r="H64" s="159"/>
      <c r="J64" s="159"/>
      <c r="K64" s="159"/>
      <c r="L64" s="159"/>
      <c r="M64" s="159"/>
      <c r="N64" s="162"/>
      <c r="O64" s="162"/>
      <c r="P64" s="162"/>
      <c r="Q64" s="159"/>
      <c r="R64" s="159"/>
      <c r="S64" s="159"/>
      <c r="T64" s="159"/>
      <c r="U64" s="159"/>
      <c r="V64" s="159"/>
      <c r="W64" s="159"/>
    </row>
    <row r="65" spans="1:23">
      <c r="A65" s="159"/>
      <c r="B65" s="159"/>
      <c r="C65" s="159"/>
      <c r="D65" s="159"/>
      <c r="E65" s="159"/>
      <c r="F65" s="159"/>
      <c r="G65" s="159"/>
      <c r="H65" s="159"/>
      <c r="J65" s="159"/>
      <c r="K65" s="159"/>
      <c r="L65" s="159"/>
      <c r="M65" s="159"/>
      <c r="N65" s="162"/>
      <c r="O65" s="162"/>
      <c r="P65" s="162"/>
      <c r="Q65" s="159"/>
      <c r="R65" s="159"/>
      <c r="S65" s="159"/>
      <c r="T65" s="159"/>
      <c r="U65" s="159"/>
      <c r="V65" s="159"/>
      <c r="W65" s="159"/>
    </row>
    <row r="66" spans="1:23">
      <c r="A66" s="159"/>
      <c r="B66" s="159"/>
      <c r="C66" s="159"/>
      <c r="D66" s="159"/>
      <c r="E66" s="159"/>
      <c r="F66" s="159"/>
      <c r="G66" s="159"/>
      <c r="H66" s="159"/>
      <c r="J66" s="159"/>
      <c r="K66" s="159"/>
      <c r="L66" s="159"/>
      <c r="M66" s="159"/>
      <c r="N66" s="162"/>
      <c r="O66" s="162"/>
      <c r="P66" s="162"/>
      <c r="Q66" s="159"/>
      <c r="R66" s="159"/>
      <c r="S66" s="159"/>
      <c r="T66" s="159"/>
      <c r="U66" s="159"/>
      <c r="V66" s="159"/>
      <c r="W66" s="159"/>
    </row>
    <row r="67" spans="1:23">
      <c r="A67" s="159"/>
      <c r="B67" s="159"/>
      <c r="C67" s="159"/>
      <c r="D67" s="159"/>
      <c r="E67" s="159"/>
      <c r="F67" s="159"/>
      <c r="G67" s="159"/>
      <c r="H67" s="159"/>
      <c r="J67" s="159"/>
      <c r="K67" s="159"/>
      <c r="L67" s="159"/>
      <c r="M67" s="159"/>
      <c r="N67" s="162"/>
      <c r="O67" s="162"/>
      <c r="P67" s="162"/>
      <c r="Q67" s="159"/>
      <c r="R67" s="159"/>
      <c r="S67" s="159"/>
      <c r="T67" s="159"/>
      <c r="U67" s="159"/>
      <c r="V67" s="159"/>
      <c r="W67" s="159"/>
    </row>
    <row r="68" spans="1:23">
      <c r="A68" s="159"/>
      <c r="B68" s="159"/>
      <c r="C68" s="159"/>
      <c r="D68" s="159"/>
      <c r="E68" s="159"/>
      <c r="F68" s="159"/>
      <c r="G68" s="159"/>
      <c r="H68" s="159"/>
      <c r="J68" s="159"/>
      <c r="K68" s="159"/>
      <c r="L68" s="159"/>
      <c r="M68" s="159"/>
      <c r="N68" s="162"/>
      <c r="O68" s="162"/>
      <c r="P68" s="162"/>
      <c r="Q68" s="159"/>
      <c r="R68" s="159"/>
      <c r="S68" s="159"/>
      <c r="T68" s="159"/>
      <c r="U68" s="159"/>
      <c r="V68" s="159"/>
      <c r="W68" s="159"/>
    </row>
    <row r="69" spans="1:23">
      <c r="A69" s="159"/>
      <c r="B69" s="159"/>
      <c r="C69" s="159"/>
      <c r="D69" s="159"/>
      <c r="E69" s="159"/>
      <c r="F69" s="159"/>
      <c r="G69" s="159"/>
      <c r="H69" s="159"/>
      <c r="J69" s="159"/>
      <c r="K69" s="159"/>
      <c r="L69" s="159"/>
      <c r="M69" s="159"/>
      <c r="N69" s="162"/>
      <c r="O69" s="162"/>
      <c r="P69" s="162"/>
      <c r="Q69" s="159"/>
      <c r="R69" s="159"/>
      <c r="S69" s="159"/>
      <c r="T69" s="159"/>
      <c r="U69" s="159"/>
      <c r="V69" s="159"/>
      <c r="W69" s="159"/>
    </row>
    <row r="70" spans="1:23">
      <c r="A70" s="159"/>
      <c r="B70" s="159"/>
      <c r="C70" s="159"/>
      <c r="D70" s="159"/>
      <c r="E70" s="159"/>
      <c r="F70" s="159"/>
      <c r="G70" s="159"/>
      <c r="H70" s="159"/>
      <c r="J70" s="159"/>
      <c r="K70" s="159"/>
      <c r="L70" s="159"/>
      <c r="M70" s="159"/>
      <c r="N70" s="162"/>
      <c r="O70" s="162"/>
      <c r="P70" s="162"/>
      <c r="Q70" s="159"/>
      <c r="R70" s="159"/>
      <c r="S70" s="159"/>
      <c r="T70" s="159"/>
      <c r="U70" s="159"/>
      <c r="V70" s="159"/>
      <c r="W70" s="159"/>
    </row>
    <row r="71" spans="1:23">
      <c r="A71" s="159"/>
      <c r="B71" s="159"/>
      <c r="C71" s="159"/>
      <c r="D71" s="159"/>
      <c r="E71" s="159"/>
      <c r="F71" s="159"/>
      <c r="G71" s="159"/>
      <c r="H71" s="159"/>
      <c r="J71" s="159"/>
      <c r="K71" s="159"/>
      <c r="L71" s="159"/>
      <c r="M71" s="159"/>
      <c r="N71" s="162"/>
      <c r="O71" s="162"/>
      <c r="P71" s="162"/>
      <c r="Q71" s="159"/>
      <c r="R71" s="159"/>
      <c r="S71" s="159"/>
      <c r="T71" s="159"/>
      <c r="U71" s="159"/>
      <c r="V71" s="159"/>
      <c r="W71" s="159"/>
    </row>
    <row r="72" spans="1:23">
      <c r="A72" s="159"/>
      <c r="B72" s="159"/>
      <c r="C72" s="159"/>
      <c r="D72" s="159"/>
      <c r="E72" s="159"/>
      <c r="F72" s="159"/>
      <c r="G72" s="159"/>
      <c r="H72" s="159"/>
      <c r="J72" s="159"/>
      <c r="K72" s="159"/>
      <c r="L72" s="159"/>
      <c r="M72" s="159"/>
      <c r="N72" s="162"/>
      <c r="O72" s="162"/>
      <c r="P72" s="162"/>
      <c r="Q72" s="159"/>
      <c r="R72" s="159"/>
      <c r="S72" s="159"/>
      <c r="T72" s="159"/>
      <c r="U72" s="159"/>
      <c r="V72" s="159"/>
      <c r="W72" s="159"/>
    </row>
    <row r="73" spans="1:23">
      <c r="A73" s="159"/>
      <c r="B73" s="159"/>
      <c r="C73" s="159"/>
      <c r="D73" s="159"/>
      <c r="E73" s="159"/>
      <c r="F73" s="159"/>
      <c r="G73" s="159"/>
      <c r="H73" s="159"/>
      <c r="J73" s="159"/>
      <c r="K73" s="159"/>
      <c r="L73" s="159"/>
      <c r="M73" s="159"/>
      <c r="N73" s="162"/>
      <c r="O73" s="162"/>
      <c r="P73" s="162"/>
      <c r="Q73" s="159"/>
      <c r="R73" s="159"/>
      <c r="S73" s="159"/>
      <c r="T73" s="159"/>
      <c r="U73" s="159"/>
      <c r="V73" s="159"/>
      <c r="W73" s="159"/>
    </row>
    <row r="74" spans="1:23">
      <c r="A74" s="159"/>
      <c r="B74" s="159"/>
      <c r="C74" s="159"/>
      <c r="D74" s="159"/>
      <c r="E74" s="159"/>
      <c r="F74" s="159"/>
      <c r="G74" s="159"/>
      <c r="H74" s="159"/>
      <c r="J74" s="159"/>
      <c r="K74" s="159"/>
      <c r="L74" s="159"/>
      <c r="M74" s="159"/>
      <c r="N74" s="162"/>
      <c r="O74" s="162"/>
      <c r="P74" s="162"/>
      <c r="Q74" s="159"/>
      <c r="R74" s="159"/>
      <c r="S74" s="159"/>
      <c r="T74" s="159"/>
      <c r="U74" s="159"/>
      <c r="V74" s="159"/>
      <c r="W74" s="159"/>
    </row>
    <row r="75" spans="1:23">
      <c r="A75" s="159"/>
      <c r="B75" s="159"/>
      <c r="C75" s="159"/>
      <c r="D75" s="159"/>
      <c r="E75" s="159"/>
      <c r="F75" s="159"/>
      <c r="G75" s="159"/>
      <c r="H75" s="159"/>
      <c r="J75" s="159"/>
      <c r="K75" s="159"/>
      <c r="L75" s="159"/>
      <c r="M75" s="159"/>
      <c r="N75" s="162"/>
      <c r="O75" s="162"/>
      <c r="P75" s="162"/>
      <c r="Q75" s="159"/>
      <c r="R75" s="159"/>
      <c r="S75" s="159"/>
      <c r="T75" s="159"/>
      <c r="U75" s="159"/>
      <c r="V75" s="159"/>
      <c r="W75" s="159"/>
    </row>
    <row r="76" spans="1:23">
      <c r="A76" s="159"/>
      <c r="B76" s="159"/>
      <c r="C76" s="159"/>
      <c r="D76" s="159"/>
      <c r="E76" s="159"/>
      <c r="F76" s="159"/>
      <c r="G76" s="159"/>
      <c r="H76" s="159"/>
      <c r="J76" s="159"/>
      <c r="K76" s="159"/>
      <c r="L76" s="159"/>
      <c r="M76" s="159"/>
      <c r="N76" s="162"/>
      <c r="O76" s="162"/>
      <c r="P76" s="162"/>
      <c r="Q76" s="159"/>
      <c r="R76" s="159"/>
      <c r="S76" s="159"/>
      <c r="T76" s="159"/>
      <c r="U76" s="159"/>
      <c r="V76" s="159"/>
      <c r="W76" s="159"/>
    </row>
    <row r="77" spans="1:23">
      <c r="A77" s="159"/>
      <c r="B77" s="159"/>
      <c r="C77" s="159"/>
      <c r="D77" s="159"/>
      <c r="E77" s="159"/>
      <c r="F77" s="159"/>
      <c r="G77" s="159"/>
      <c r="H77" s="159"/>
      <c r="J77" s="159"/>
      <c r="K77" s="159"/>
      <c r="L77" s="159"/>
      <c r="M77" s="159"/>
      <c r="N77" s="162"/>
      <c r="O77" s="162"/>
      <c r="P77" s="162"/>
      <c r="Q77" s="159"/>
      <c r="R77" s="159"/>
      <c r="S77" s="159"/>
      <c r="T77" s="159"/>
      <c r="U77" s="159"/>
      <c r="V77" s="159"/>
      <c r="W77" s="159"/>
    </row>
    <row r="78" spans="1:23">
      <c r="A78" s="159"/>
      <c r="B78" s="159"/>
      <c r="C78" s="159"/>
      <c r="D78" s="159"/>
      <c r="E78" s="159"/>
      <c r="F78" s="159"/>
      <c r="G78" s="159"/>
      <c r="H78" s="159"/>
      <c r="J78" s="159"/>
      <c r="K78" s="159"/>
      <c r="L78" s="159"/>
      <c r="M78" s="159"/>
      <c r="N78" s="162"/>
      <c r="O78" s="162"/>
      <c r="P78" s="162"/>
      <c r="Q78" s="159"/>
      <c r="R78" s="159"/>
      <c r="S78" s="159"/>
      <c r="T78" s="159"/>
      <c r="U78" s="159"/>
      <c r="V78" s="159"/>
      <c r="W78" s="159"/>
    </row>
    <row r="79" spans="1:23">
      <c r="A79" s="159"/>
      <c r="B79" s="159"/>
      <c r="C79" s="159"/>
      <c r="D79" s="159"/>
      <c r="E79" s="159"/>
      <c r="F79" s="159"/>
      <c r="G79" s="159"/>
      <c r="H79" s="159"/>
      <c r="J79" s="159"/>
      <c r="K79" s="159"/>
      <c r="L79" s="159"/>
      <c r="M79" s="159"/>
      <c r="N79" s="162"/>
      <c r="O79" s="162"/>
      <c r="P79" s="162"/>
      <c r="Q79" s="159"/>
      <c r="R79" s="159"/>
      <c r="S79" s="159"/>
      <c r="T79" s="159"/>
      <c r="U79" s="159"/>
      <c r="V79" s="159"/>
      <c r="W79" s="159"/>
    </row>
    <row r="80" spans="1:23">
      <c r="A80" s="159"/>
      <c r="B80" s="159"/>
      <c r="C80" s="159"/>
      <c r="D80" s="159"/>
      <c r="E80" s="159"/>
      <c r="F80" s="159"/>
      <c r="G80" s="159"/>
      <c r="H80" s="159"/>
      <c r="J80" s="159"/>
      <c r="K80" s="159"/>
      <c r="L80" s="159"/>
      <c r="M80" s="159"/>
      <c r="N80" s="162"/>
      <c r="O80" s="162"/>
      <c r="P80" s="162"/>
      <c r="Q80" s="159"/>
      <c r="R80" s="159"/>
      <c r="S80" s="159"/>
      <c r="T80" s="159"/>
      <c r="U80" s="159"/>
      <c r="V80" s="159"/>
      <c r="W80" s="159"/>
    </row>
    <row r="81" spans="1:23">
      <c r="A81" s="159"/>
      <c r="B81" s="159"/>
      <c r="C81" s="159"/>
      <c r="D81" s="159"/>
      <c r="E81" s="159"/>
      <c r="F81" s="159"/>
      <c r="G81" s="159"/>
      <c r="H81" s="159"/>
      <c r="J81" s="159"/>
      <c r="K81" s="159"/>
      <c r="L81" s="159"/>
      <c r="M81" s="159"/>
      <c r="N81" s="162"/>
      <c r="O81" s="162"/>
      <c r="P81" s="162"/>
      <c r="Q81" s="159"/>
      <c r="R81" s="159"/>
      <c r="S81" s="159"/>
      <c r="T81" s="159"/>
      <c r="U81" s="159"/>
      <c r="V81" s="159"/>
      <c r="W81" s="159"/>
    </row>
    <row r="82" spans="1:23">
      <c r="A82" s="159"/>
      <c r="B82" s="159"/>
      <c r="C82" s="159"/>
      <c r="D82" s="159"/>
      <c r="E82" s="159"/>
      <c r="F82" s="159"/>
      <c r="G82" s="159"/>
      <c r="H82" s="159"/>
      <c r="J82" s="159"/>
      <c r="K82" s="159"/>
      <c r="L82" s="159"/>
      <c r="M82" s="159"/>
      <c r="N82" s="162"/>
      <c r="O82" s="162"/>
      <c r="P82" s="162"/>
      <c r="Q82" s="159"/>
      <c r="R82" s="159"/>
      <c r="S82" s="159"/>
      <c r="T82" s="159"/>
      <c r="U82" s="159"/>
      <c r="V82" s="159"/>
      <c r="W82" s="159"/>
    </row>
    <row r="83" spans="1:23">
      <c r="A83" s="159"/>
      <c r="B83" s="159"/>
      <c r="C83" s="159"/>
      <c r="D83" s="159"/>
      <c r="E83" s="159"/>
      <c r="F83" s="159"/>
      <c r="G83" s="159"/>
      <c r="H83" s="159"/>
      <c r="J83" s="159"/>
      <c r="K83" s="159"/>
      <c r="L83" s="159"/>
      <c r="M83" s="159"/>
      <c r="N83" s="162"/>
      <c r="O83" s="162"/>
      <c r="P83" s="162"/>
      <c r="Q83" s="159"/>
      <c r="R83" s="159"/>
      <c r="S83" s="159"/>
      <c r="T83" s="159"/>
      <c r="U83" s="159"/>
      <c r="V83" s="159"/>
      <c r="W83" s="159"/>
    </row>
    <row r="84" spans="1:23">
      <c r="A84" s="159"/>
      <c r="B84" s="159"/>
      <c r="C84" s="159"/>
      <c r="D84" s="159"/>
      <c r="E84" s="159"/>
      <c r="F84" s="159"/>
      <c r="G84" s="159"/>
      <c r="H84" s="159"/>
      <c r="J84" s="159"/>
      <c r="K84" s="159"/>
      <c r="L84" s="159"/>
      <c r="M84" s="159"/>
      <c r="N84" s="162"/>
      <c r="O84" s="162"/>
      <c r="P84" s="162"/>
      <c r="Q84" s="159"/>
      <c r="R84" s="159"/>
      <c r="S84" s="159"/>
      <c r="T84" s="159"/>
      <c r="U84" s="159"/>
      <c r="V84" s="159"/>
      <c r="W84" s="159"/>
    </row>
    <row r="85" spans="1:23">
      <c r="A85" s="159"/>
      <c r="B85" s="159"/>
      <c r="C85" s="159"/>
      <c r="D85" s="159"/>
      <c r="E85" s="159"/>
      <c r="F85" s="159"/>
      <c r="G85" s="159"/>
      <c r="H85" s="159"/>
      <c r="J85" s="159"/>
      <c r="K85" s="159"/>
      <c r="L85" s="159"/>
      <c r="M85" s="159"/>
      <c r="N85" s="162"/>
      <c r="O85" s="162"/>
      <c r="P85" s="162"/>
      <c r="Q85" s="159"/>
      <c r="R85" s="159"/>
      <c r="S85" s="159"/>
      <c r="T85" s="159"/>
      <c r="U85" s="159"/>
      <c r="V85" s="159"/>
      <c r="W85" s="159"/>
    </row>
    <row r="86" spans="1:23">
      <c r="A86" s="159"/>
      <c r="B86" s="159"/>
      <c r="C86" s="159"/>
      <c r="D86" s="159"/>
      <c r="E86" s="159"/>
      <c r="F86" s="159"/>
      <c r="G86" s="159"/>
      <c r="H86" s="159"/>
      <c r="J86" s="159"/>
      <c r="K86" s="159"/>
      <c r="L86" s="159"/>
      <c r="M86" s="159"/>
      <c r="N86" s="162"/>
      <c r="O86" s="162"/>
      <c r="P86" s="162"/>
      <c r="Q86" s="159"/>
      <c r="R86" s="159"/>
      <c r="S86" s="159"/>
      <c r="T86" s="159"/>
      <c r="U86" s="159"/>
      <c r="V86" s="159"/>
      <c r="W86" s="159"/>
    </row>
    <row r="87" spans="1:23">
      <c r="A87" s="159"/>
      <c r="B87" s="159"/>
      <c r="C87" s="159"/>
      <c r="D87" s="159"/>
      <c r="E87" s="159"/>
      <c r="F87" s="159"/>
      <c r="G87" s="159"/>
      <c r="H87" s="159"/>
      <c r="J87" s="159"/>
      <c r="K87" s="159"/>
      <c r="L87" s="159"/>
      <c r="M87" s="159"/>
      <c r="N87" s="162"/>
      <c r="O87" s="162"/>
      <c r="P87" s="162"/>
      <c r="Q87" s="159"/>
      <c r="R87" s="159"/>
      <c r="S87" s="159"/>
      <c r="T87" s="159"/>
      <c r="U87" s="159"/>
      <c r="V87" s="159"/>
      <c r="W87" s="159"/>
    </row>
    <row r="88" spans="1:23">
      <c r="A88" s="159"/>
      <c r="B88" s="159"/>
      <c r="C88" s="159"/>
      <c r="D88" s="159"/>
      <c r="E88" s="159"/>
      <c r="F88" s="159"/>
      <c r="G88" s="159"/>
      <c r="H88" s="159"/>
      <c r="J88" s="159"/>
      <c r="K88" s="159"/>
      <c r="L88" s="159"/>
      <c r="M88" s="159"/>
      <c r="N88" s="162"/>
      <c r="O88" s="162"/>
      <c r="P88" s="162"/>
      <c r="Q88" s="159"/>
      <c r="R88" s="159"/>
      <c r="S88" s="159"/>
      <c r="T88" s="159"/>
      <c r="U88" s="159"/>
      <c r="V88" s="159"/>
      <c r="W88" s="159"/>
    </row>
    <row r="89" spans="1:23">
      <c r="A89" s="159"/>
      <c r="B89" s="159"/>
      <c r="C89" s="159"/>
      <c r="D89" s="159"/>
      <c r="E89" s="159"/>
      <c r="F89" s="159"/>
      <c r="G89" s="159"/>
      <c r="H89" s="159"/>
      <c r="J89" s="159"/>
      <c r="K89" s="159"/>
      <c r="L89" s="159"/>
      <c r="M89" s="159"/>
      <c r="N89" s="162"/>
      <c r="O89" s="162"/>
      <c r="P89" s="162"/>
      <c r="Q89" s="159"/>
      <c r="R89" s="159"/>
      <c r="S89" s="159"/>
      <c r="T89" s="159"/>
      <c r="U89" s="159"/>
      <c r="V89" s="159"/>
      <c r="W89" s="159"/>
    </row>
    <row r="90" spans="1:23">
      <c r="A90" s="159"/>
      <c r="B90" s="159"/>
      <c r="C90" s="159"/>
      <c r="D90" s="159"/>
      <c r="E90" s="159"/>
      <c r="F90" s="159"/>
      <c r="G90" s="159"/>
      <c r="H90" s="159"/>
      <c r="J90" s="159"/>
      <c r="K90" s="159"/>
      <c r="L90" s="159"/>
      <c r="M90" s="159"/>
      <c r="N90" s="162"/>
      <c r="O90" s="162"/>
      <c r="P90" s="162"/>
      <c r="Q90" s="159"/>
      <c r="R90" s="159"/>
      <c r="S90" s="159"/>
      <c r="T90" s="159"/>
      <c r="U90" s="159"/>
      <c r="V90" s="159"/>
      <c r="W90" s="159"/>
    </row>
    <row r="91" spans="1:23">
      <c r="A91" s="159"/>
      <c r="B91" s="159"/>
      <c r="C91" s="159"/>
      <c r="D91" s="159"/>
      <c r="E91" s="159"/>
      <c r="F91" s="159"/>
      <c r="G91" s="159"/>
      <c r="H91" s="159"/>
      <c r="J91" s="159"/>
      <c r="K91" s="159"/>
      <c r="L91" s="159"/>
      <c r="M91" s="159"/>
      <c r="N91" s="162"/>
      <c r="O91" s="162"/>
      <c r="P91" s="162"/>
      <c r="Q91" s="159"/>
      <c r="R91" s="159"/>
      <c r="S91" s="159"/>
      <c r="T91" s="159"/>
      <c r="U91" s="159"/>
      <c r="V91" s="159"/>
      <c r="W91" s="159"/>
    </row>
    <row r="92" spans="1:23">
      <c r="A92" s="159"/>
      <c r="B92" s="159"/>
      <c r="C92" s="159"/>
      <c r="D92" s="159"/>
      <c r="E92" s="159"/>
      <c r="F92" s="159"/>
      <c r="G92" s="159"/>
      <c r="H92" s="159"/>
      <c r="J92" s="159"/>
      <c r="K92" s="159"/>
      <c r="L92" s="159"/>
      <c r="M92" s="159"/>
      <c r="N92" s="162"/>
      <c r="O92" s="162"/>
      <c r="P92" s="162"/>
      <c r="Q92" s="159"/>
      <c r="R92" s="159"/>
      <c r="S92" s="159"/>
      <c r="T92" s="159"/>
      <c r="U92" s="159"/>
      <c r="V92" s="159"/>
      <c r="W92" s="159"/>
    </row>
    <row r="93" spans="1:23">
      <c r="A93" s="159"/>
      <c r="B93" s="159"/>
      <c r="C93" s="159"/>
      <c r="D93" s="159"/>
      <c r="E93" s="159"/>
      <c r="F93" s="159"/>
      <c r="G93" s="159"/>
      <c r="H93" s="159"/>
      <c r="J93" s="159"/>
      <c r="K93" s="159"/>
      <c r="L93" s="159"/>
      <c r="M93" s="159"/>
      <c r="N93" s="162"/>
      <c r="O93" s="162"/>
      <c r="P93" s="162"/>
      <c r="Q93" s="159"/>
      <c r="R93" s="159"/>
      <c r="S93" s="159"/>
      <c r="T93" s="159"/>
      <c r="U93" s="159"/>
      <c r="V93" s="159"/>
      <c r="W93" s="159"/>
    </row>
    <row r="94" spans="1:23">
      <c r="A94" s="159"/>
      <c r="B94" s="159"/>
      <c r="C94" s="159"/>
      <c r="D94" s="159"/>
      <c r="E94" s="159"/>
      <c r="F94" s="159"/>
      <c r="G94" s="159"/>
      <c r="H94" s="159"/>
      <c r="J94" s="159"/>
      <c r="K94" s="159"/>
      <c r="L94" s="159"/>
      <c r="M94" s="159"/>
      <c r="N94" s="162"/>
      <c r="O94" s="162"/>
      <c r="P94" s="162"/>
      <c r="Q94" s="159"/>
      <c r="R94" s="159"/>
      <c r="S94" s="159"/>
      <c r="T94" s="159"/>
      <c r="U94" s="159"/>
      <c r="V94" s="159"/>
      <c r="W94" s="159"/>
    </row>
    <row r="95" spans="1:23">
      <c r="A95" s="159"/>
      <c r="B95" s="159"/>
      <c r="C95" s="159"/>
      <c r="D95" s="159"/>
      <c r="E95" s="159"/>
      <c r="F95" s="159"/>
      <c r="G95" s="159"/>
      <c r="H95" s="159"/>
      <c r="J95" s="159"/>
      <c r="K95" s="159"/>
      <c r="L95" s="159"/>
      <c r="M95" s="159"/>
      <c r="N95" s="162"/>
      <c r="O95" s="162"/>
      <c r="P95" s="162"/>
      <c r="Q95" s="159"/>
      <c r="R95" s="159"/>
      <c r="S95" s="159"/>
      <c r="T95" s="159"/>
      <c r="U95" s="159"/>
      <c r="V95" s="159"/>
      <c r="W95" s="159"/>
    </row>
    <row r="96" spans="1:23">
      <c r="A96" s="159"/>
      <c r="B96" s="159"/>
      <c r="C96" s="159"/>
      <c r="D96" s="159"/>
      <c r="E96" s="159"/>
      <c r="F96" s="159"/>
      <c r="G96" s="159"/>
      <c r="H96" s="159"/>
      <c r="J96" s="159"/>
      <c r="K96" s="159"/>
      <c r="L96" s="159"/>
      <c r="M96" s="159"/>
      <c r="N96" s="162"/>
      <c r="O96" s="162"/>
      <c r="P96" s="162"/>
      <c r="Q96" s="159"/>
      <c r="R96" s="159"/>
      <c r="S96" s="159"/>
      <c r="T96" s="159"/>
      <c r="U96" s="159"/>
      <c r="V96" s="159"/>
      <c r="W96" s="159"/>
    </row>
    <row r="97" spans="1:23">
      <c r="A97" s="159"/>
      <c r="B97" s="159"/>
      <c r="C97" s="159"/>
      <c r="D97" s="159"/>
      <c r="E97" s="159"/>
      <c r="F97" s="159"/>
      <c r="G97" s="159"/>
      <c r="H97" s="159"/>
      <c r="J97" s="159"/>
      <c r="K97" s="159"/>
      <c r="L97" s="159"/>
      <c r="M97" s="159"/>
      <c r="N97" s="162"/>
      <c r="O97" s="162"/>
      <c r="P97" s="162"/>
      <c r="Q97" s="159"/>
      <c r="R97" s="159"/>
      <c r="S97" s="159"/>
      <c r="T97" s="159"/>
      <c r="U97" s="159"/>
      <c r="V97" s="159"/>
      <c r="W97" s="159"/>
    </row>
    <row r="98" spans="1:23">
      <c r="A98" s="159"/>
      <c r="B98" s="159"/>
      <c r="C98" s="159"/>
      <c r="D98" s="159"/>
      <c r="E98" s="159"/>
      <c r="F98" s="159"/>
      <c r="G98" s="159"/>
      <c r="H98" s="159"/>
      <c r="J98" s="159"/>
      <c r="K98" s="159"/>
      <c r="L98" s="159"/>
      <c r="M98" s="159"/>
      <c r="N98" s="162"/>
      <c r="O98" s="162"/>
      <c r="P98" s="162"/>
      <c r="Q98" s="159"/>
      <c r="R98" s="159"/>
      <c r="S98" s="159"/>
      <c r="T98" s="159"/>
      <c r="U98" s="159"/>
      <c r="V98" s="159"/>
      <c r="W98" s="159"/>
    </row>
    <row r="99" spans="1:23">
      <c r="A99" s="159"/>
      <c r="B99" s="159"/>
      <c r="C99" s="159"/>
      <c r="D99" s="159"/>
      <c r="E99" s="159"/>
      <c r="F99" s="159"/>
      <c r="G99" s="159"/>
      <c r="H99" s="159"/>
      <c r="J99" s="159"/>
      <c r="K99" s="159"/>
      <c r="L99" s="159"/>
      <c r="M99" s="159"/>
      <c r="N99" s="162"/>
      <c r="O99" s="162"/>
      <c r="P99" s="162"/>
      <c r="Q99" s="159"/>
      <c r="R99" s="159"/>
      <c r="S99" s="159"/>
      <c r="T99" s="159"/>
      <c r="U99" s="159"/>
      <c r="V99" s="159"/>
      <c r="W99" s="159"/>
    </row>
    <row r="100" spans="1:23">
      <c r="A100" s="159"/>
      <c r="B100" s="159"/>
      <c r="C100" s="159"/>
      <c r="D100" s="159"/>
      <c r="E100" s="159"/>
      <c r="F100" s="159"/>
      <c r="G100" s="159"/>
      <c r="H100" s="159"/>
      <c r="J100" s="159"/>
      <c r="K100" s="159"/>
      <c r="L100" s="159"/>
      <c r="M100" s="159"/>
      <c r="N100" s="162"/>
      <c r="O100" s="162"/>
      <c r="P100" s="162"/>
      <c r="Q100" s="159"/>
      <c r="R100" s="159"/>
      <c r="S100" s="159"/>
      <c r="T100" s="159"/>
      <c r="U100" s="159"/>
      <c r="V100" s="159"/>
      <c r="W100" s="159"/>
    </row>
    <row r="101" spans="1:23">
      <c r="A101" s="159"/>
      <c r="B101" s="159"/>
      <c r="C101" s="159"/>
      <c r="D101" s="159"/>
      <c r="E101" s="159"/>
      <c r="F101" s="159"/>
      <c r="G101" s="159"/>
      <c r="H101" s="159"/>
      <c r="J101" s="159"/>
      <c r="K101" s="159"/>
      <c r="L101" s="159"/>
      <c r="M101" s="159"/>
      <c r="N101" s="162"/>
      <c r="O101" s="162"/>
      <c r="P101" s="162"/>
      <c r="Q101" s="159"/>
      <c r="R101" s="159"/>
      <c r="S101" s="159"/>
      <c r="T101" s="159"/>
      <c r="U101" s="159"/>
      <c r="V101" s="159"/>
      <c r="W101" s="159"/>
    </row>
    <row r="102" spans="1:23">
      <c r="A102" s="159"/>
      <c r="B102" s="159"/>
      <c r="C102" s="159"/>
      <c r="D102" s="159"/>
      <c r="E102" s="159"/>
      <c r="F102" s="159"/>
      <c r="G102" s="159"/>
      <c r="H102" s="159"/>
      <c r="J102" s="159"/>
      <c r="K102" s="159"/>
      <c r="L102" s="159"/>
      <c r="M102" s="159"/>
      <c r="N102" s="162"/>
      <c r="O102" s="162"/>
      <c r="P102" s="162"/>
      <c r="Q102" s="159"/>
      <c r="R102" s="159"/>
      <c r="S102" s="159"/>
      <c r="T102" s="159"/>
      <c r="U102" s="159"/>
      <c r="V102" s="159"/>
      <c r="W102" s="159"/>
    </row>
    <row r="103" spans="1:23">
      <c r="A103" s="159"/>
      <c r="B103" s="159"/>
      <c r="C103" s="159"/>
      <c r="D103" s="159"/>
      <c r="E103" s="159"/>
      <c r="F103" s="159"/>
      <c r="G103" s="159"/>
      <c r="H103" s="159"/>
      <c r="J103" s="159"/>
      <c r="K103" s="159"/>
      <c r="L103" s="159"/>
      <c r="M103" s="159"/>
      <c r="N103" s="162"/>
      <c r="O103" s="162"/>
      <c r="P103" s="162"/>
      <c r="Q103" s="159"/>
      <c r="R103" s="159"/>
      <c r="S103" s="159"/>
      <c r="T103" s="159"/>
      <c r="U103" s="159"/>
      <c r="V103" s="159"/>
      <c r="W103" s="159"/>
    </row>
    <row r="104" spans="1:23">
      <c r="A104" s="159"/>
      <c r="B104" s="159"/>
      <c r="C104" s="159"/>
      <c r="D104" s="159"/>
      <c r="E104" s="159"/>
      <c r="F104" s="159"/>
      <c r="G104" s="159"/>
      <c r="H104" s="159"/>
      <c r="J104" s="159"/>
      <c r="K104" s="159"/>
      <c r="L104" s="159"/>
      <c r="M104" s="159"/>
      <c r="N104" s="162"/>
      <c r="O104" s="162"/>
      <c r="P104" s="162"/>
      <c r="Q104" s="159"/>
      <c r="R104" s="159"/>
      <c r="S104" s="159"/>
      <c r="T104" s="159"/>
      <c r="U104" s="159"/>
      <c r="V104" s="159"/>
      <c r="W104" s="159"/>
    </row>
    <row r="105" spans="1:23">
      <c r="A105" s="159"/>
      <c r="B105" s="159"/>
      <c r="C105" s="159"/>
      <c r="D105" s="159"/>
      <c r="E105" s="159"/>
      <c r="F105" s="159"/>
      <c r="G105" s="159"/>
      <c r="H105" s="159"/>
      <c r="J105" s="159"/>
      <c r="K105" s="159"/>
      <c r="L105" s="159"/>
      <c r="M105" s="159"/>
      <c r="N105" s="162"/>
      <c r="O105" s="162"/>
      <c r="P105" s="162"/>
      <c r="Q105" s="159"/>
      <c r="R105" s="159"/>
      <c r="S105" s="159"/>
      <c r="T105" s="159"/>
      <c r="U105" s="159"/>
      <c r="V105" s="159"/>
      <c r="W105" s="159"/>
    </row>
    <row r="106" spans="1:23">
      <c r="N106" s="162"/>
      <c r="O106" s="162"/>
      <c r="P106" s="162"/>
    </row>
    <row r="107" spans="1:23">
      <c r="N107" s="162"/>
      <c r="O107" s="162"/>
      <c r="P107" s="162"/>
    </row>
    <row r="108" spans="1:23">
      <c r="N108" s="162"/>
      <c r="O108" s="162"/>
      <c r="P108" s="162"/>
    </row>
    <row r="109" spans="1:23">
      <c r="N109" s="162"/>
      <c r="O109" s="162"/>
      <c r="P109" s="162"/>
    </row>
    <row r="110" spans="1:23">
      <c r="N110" s="162"/>
      <c r="O110" s="162"/>
      <c r="P110" s="162"/>
    </row>
    <row r="111" spans="1:23">
      <c r="N111" s="162"/>
      <c r="O111" s="162"/>
      <c r="P111" s="162"/>
    </row>
    <row r="112" spans="1:23">
      <c r="N112" s="162"/>
      <c r="O112" s="162"/>
      <c r="P112" s="162"/>
    </row>
    <row r="113" spans="14:16">
      <c r="N113" s="162"/>
      <c r="O113" s="162"/>
      <c r="P113" s="162"/>
    </row>
    <row r="114" spans="14:16">
      <c r="N114" s="162"/>
      <c r="O114" s="162"/>
      <c r="P114" s="162"/>
    </row>
    <row r="115" spans="14:16">
      <c r="N115" s="162"/>
      <c r="O115" s="162"/>
      <c r="P115" s="162"/>
    </row>
    <row r="116" spans="14:16">
      <c r="N116" s="162"/>
      <c r="O116" s="162"/>
      <c r="P116" s="162"/>
    </row>
    <row r="117" spans="14:16">
      <c r="N117" s="162"/>
      <c r="O117" s="162"/>
      <c r="P117" s="162"/>
    </row>
    <row r="118" spans="14:16">
      <c r="N118" s="162"/>
      <c r="O118" s="162"/>
      <c r="P118" s="162"/>
    </row>
    <row r="119" spans="14:16">
      <c r="N119" s="162"/>
      <c r="O119" s="162"/>
      <c r="P119" s="162"/>
    </row>
    <row r="120" spans="14:16">
      <c r="N120" s="162"/>
      <c r="O120" s="162"/>
      <c r="P120" s="162"/>
    </row>
    <row r="121" spans="14:16">
      <c r="N121" s="162"/>
      <c r="O121" s="162"/>
      <c r="P121" s="162"/>
    </row>
    <row r="122" spans="14:16">
      <c r="N122" s="162"/>
      <c r="O122" s="162"/>
      <c r="P122" s="162"/>
    </row>
    <row r="123" spans="14:16">
      <c r="N123" s="162"/>
      <c r="O123" s="162"/>
      <c r="P123" s="162"/>
    </row>
    <row r="124" spans="14:16">
      <c r="N124" s="162"/>
      <c r="O124" s="162"/>
      <c r="P124" s="162"/>
    </row>
    <row r="125" spans="14:16">
      <c r="N125" s="162"/>
      <c r="O125" s="162"/>
      <c r="P125" s="162"/>
    </row>
    <row r="126" spans="14:16">
      <c r="N126" s="162"/>
      <c r="O126" s="162"/>
      <c r="P126" s="162"/>
    </row>
    <row r="127" spans="14:16">
      <c r="N127" s="162"/>
      <c r="O127" s="162"/>
      <c r="P127" s="162"/>
    </row>
    <row r="128" spans="14:16">
      <c r="N128" s="162"/>
      <c r="O128" s="162"/>
      <c r="P128" s="162"/>
    </row>
    <row r="129" spans="14:16">
      <c r="N129" s="162"/>
      <c r="O129" s="162"/>
      <c r="P129" s="162"/>
    </row>
    <row r="130" spans="14:16">
      <c r="N130" s="162"/>
      <c r="O130" s="162"/>
      <c r="P130" s="162"/>
    </row>
    <row r="131" spans="14:16">
      <c r="N131" s="162"/>
      <c r="O131" s="162"/>
      <c r="P131" s="162"/>
    </row>
    <row r="132" spans="14:16">
      <c r="N132" s="162"/>
      <c r="O132" s="162"/>
      <c r="P132" s="162"/>
    </row>
    <row r="133" spans="14:16">
      <c r="N133" s="162"/>
      <c r="O133" s="162"/>
      <c r="P133" s="162"/>
    </row>
    <row r="134" spans="14:16">
      <c r="N134" s="162"/>
      <c r="O134" s="162"/>
      <c r="P134" s="162"/>
    </row>
    <row r="135" spans="14:16">
      <c r="N135" s="162"/>
      <c r="O135" s="162"/>
      <c r="P135" s="162"/>
    </row>
    <row r="136" spans="14:16">
      <c r="N136" s="162"/>
      <c r="O136" s="162"/>
      <c r="P136" s="162"/>
    </row>
    <row r="137" spans="14:16">
      <c r="N137" s="162"/>
      <c r="O137" s="162"/>
      <c r="P137" s="162"/>
    </row>
    <row r="138" spans="14:16">
      <c r="N138" s="162"/>
      <c r="O138" s="162"/>
      <c r="P138" s="162"/>
    </row>
    <row r="139" spans="14:16">
      <c r="N139" s="162"/>
      <c r="O139" s="162"/>
      <c r="P139" s="162"/>
    </row>
    <row r="140" spans="14:16">
      <c r="N140" s="162"/>
      <c r="O140" s="162"/>
      <c r="P140" s="162"/>
    </row>
    <row r="141" spans="14:16">
      <c r="N141" s="162"/>
      <c r="O141" s="162"/>
      <c r="P141" s="162"/>
    </row>
    <row r="142" spans="14:16">
      <c r="N142" s="162"/>
      <c r="O142" s="162"/>
      <c r="P142" s="162"/>
    </row>
    <row r="143" spans="14:16">
      <c r="N143" s="162"/>
      <c r="O143" s="162"/>
      <c r="P143" s="162"/>
    </row>
    <row r="144" spans="14:16">
      <c r="N144" s="162"/>
      <c r="O144" s="162"/>
      <c r="P144" s="162"/>
    </row>
    <row r="145" spans="14:16">
      <c r="N145" s="162"/>
      <c r="O145" s="162"/>
      <c r="P145" s="162"/>
    </row>
    <row r="146" spans="14:16">
      <c r="N146" s="162"/>
      <c r="O146" s="162"/>
      <c r="P146" s="162"/>
    </row>
    <row r="147" spans="14:16">
      <c r="N147" s="162"/>
      <c r="O147" s="162"/>
      <c r="P147" s="162"/>
    </row>
    <row r="148" spans="14:16">
      <c r="N148" s="162"/>
      <c r="O148" s="162"/>
      <c r="P148" s="162"/>
    </row>
    <row r="149" spans="14:16">
      <c r="N149" s="162"/>
      <c r="O149" s="162"/>
      <c r="P149" s="162"/>
    </row>
    <row r="150" spans="14:16">
      <c r="N150" s="162"/>
      <c r="O150" s="162"/>
      <c r="P150" s="162"/>
    </row>
    <row r="151" spans="14:16">
      <c r="N151" s="162"/>
      <c r="O151" s="162"/>
      <c r="P151" s="162"/>
    </row>
    <row r="152" spans="14:16">
      <c r="N152" s="162"/>
      <c r="O152" s="162"/>
      <c r="P152" s="162"/>
    </row>
    <row r="153" spans="14:16">
      <c r="N153" s="162"/>
      <c r="O153" s="162"/>
      <c r="P153" s="162"/>
    </row>
    <row r="154" spans="14:16">
      <c r="N154" s="162"/>
      <c r="O154" s="162"/>
      <c r="P154" s="162"/>
    </row>
    <row r="155" spans="14:16">
      <c r="N155" s="162"/>
      <c r="O155" s="162"/>
      <c r="P155" s="162"/>
    </row>
    <row r="156" spans="14:16">
      <c r="N156" s="162"/>
      <c r="O156" s="162"/>
      <c r="P156" s="162"/>
    </row>
  </sheetData>
  <mergeCells count="162">
    <mergeCell ref="AD5:AG6"/>
    <mergeCell ref="AF22:AF23"/>
    <mergeCell ref="AG22:AG23"/>
    <mergeCell ref="AC10:AC11"/>
    <mergeCell ref="AC12:AC13"/>
    <mergeCell ref="AF20:AF21"/>
    <mergeCell ref="AG20:AG21"/>
    <mergeCell ref="AF24:AF25"/>
    <mergeCell ref="AG24:AG25"/>
    <mergeCell ref="AF12:AF13"/>
    <mergeCell ref="AG12:AG13"/>
    <mergeCell ref="AF18:AF19"/>
    <mergeCell ref="AG18:AG19"/>
    <mergeCell ref="Q5:AC5"/>
    <mergeCell ref="Q6:AC6"/>
    <mergeCell ref="N5:N7"/>
    <mergeCell ref="O5:O7"/>
    <mergeCell ref="P5:P7"/>
    <mergeCell ref="AC8:AC9"/>
    <mergeCell ref="A10:A11"/>
    <mergeCell ref="B10:B11"/>
    <mergeCell ref="C10:C11"/>
    <mergeCell ref="D10:D11"/>
    <mergeCell ref="A8:A9"/>
    <mergeCell ref="B8:B9"/>
    <mergeCell ref="C8:C9"/>
    <mergeCell ref="D8:D9"/>
    <mergeCell ref="E8:E9"/>
    <mergeCell ref="F8:F9"/>
    <mergeCell ref="L10:L11"/>
    <mergeCell ref="M8:M9"/>
    <mergeCell ref="K10:K11"/>
    <mergeCell ref="K8:K9"/>
    <mergeCell ref="L8:L9"/>
    <mergeCell ref="A1:M1"/>
    <mergeCell ref="A2:I2"/>
    <mergeCell ref="A3:I3"/>
    <mergeCell ref="A4:B4"/>
    <mergeCell ref="A5:A7"/>
    <mergeCell ref="B5:B7"/>
    <mergeCell ref="C5:C7"/>
    <mergeCell ref="D5:D7"/>
    <mergeCell ref="E5:E7"/>
    <mergeCell ref="F5:F7"/>
    <mergeCell ref="M5:M7"/>
    <mergeCell ref="G5:G7"/>
    <mergeCell ref="H5:H7"/>
    <mergeCell ref="I5:I7"/>
    <mergeCell ref="J5:J7"/>
    <mergeCell ref="K5:K7"/>
    <mergeCell ref="L5:L7"/>
    <mergeCell ref="F12:F13"/>
    <mergeCell ref="F10:F11"/>
    <mergeCell ref="G10:G11"/>
    <mergeCell ref="H10:H11"/>
    <mergeCell ref="E10:E11"/>
    <mergeCell ref="G8:G9"/>
    <mergeCell ref="H8:H9"/>
    <mergeCell ref="I8:I9"/>
    <mergeCell ref="J8:J9"/>
    <mergeCell ref="I12:I13"/>
    <mergeCell ref="J12:J13"/>
    <mergeCell ref="K12:K13"/>
    <mergeCell ref="L12:L13"/>
    <mergeCell ref="M12:M13"/>
    <mergeCell ref="M16:M17"/>
    <mergeCell ref="AC14:AC15"/>
    <mergeCell ref="M10:M11"/>
    <mergeCell ref="I10:I11"/>
    <mergeCell ref="J10:J11"/>
    <mergeCell ref="O10:O12"/>
    <mergeCell ref="A16:A17"/>
    <mergeCell ref="B16:B17"/>
    <mergeCell ref="C16:C17"/>
    <mergeCell ref="D16:D17"/>
    <mergeCell ref="AC16:AC17"/>
    <mergeCell ref="A12:A13"/>
    <mergeCell ref="G16:G17"/>
    <mergeCell ref="H16:H17"/>
    <mergeCell ref="I16:I17"/>
    <mergeCell ref="P10:P12"/>
    <mergeCell ref="N10:N12"/>
    <mergeCell ref="A14:A15"/>
    <mergeCell ref="B14:B15"/>
    <mergeCell ref="C14:C15"/>
    <mergeCell ref="D14:D15"/>
    <mergeCell ref="E14:E15"/>
    <mergeCell ref="F14:F15"/>
    <mergeCell ref="G14:G15"/>
    <mergeCell ref="G12:G13"/>
    <mergeCell ref="H12:H13"/>
    <mergeCell ref="B12:B13"/>
    <mergeCell ref="C12:C13"/>
    <mergeCell ref="D12:D13"/>
    <mergeCell ref="E12:E13"/>
    <mergeCell ref="E16:E17"/>
    <mergeCell ref="F16:F17"/>
    <mergeCell ref="H14:H15"/>
    <mergeCell ref="I14:I15"/>
    <mergeCell ref="J14:J15"/>
    <mergeCell ref="K14:K15"/>
    <mergeCell ref="L14:L15"/>
    <mergeCell ref="M14:M15"/>
    <mergeCell ref="J16:J17"/>
    <mergeCell ref="K16:K17"/>
    <mergeCell ref="L16:L17"/>
    <mergeCell ref="A20:A21"/>
    <mergeCell ref="B20:B21"/>
    <mergeCell ref="C20:C21"/>
    <mergeCell ref="D20:D21"/>
    <mergeCell ref="E20:E21"/>
    <mergeCell ref="F20:F21"/>
    <mergeCell ref="G20:G21"/>
    <mergeCell ref="G18:G19"/>
    <mergeCell ref="H18:H19"/>
    <mergeCell ref="A18:A19"/>
    <mergeCell ref="B18:B19"/>
    <mergeCell ref="C18:C19"/>
    <mergeCell ref="D18:D19"/>
    <mergeCell ref="E18:E19"/>
    <mergeCell ref="F18:F19"/>
    <mergeCell ref="E22:E23"/>
    <mergeCell ref="F22:F23"/>
    <mergeCell ref="G22:G23"/>
    <mergeCell ref="H22:H23"/>
    <mergeCell ref="H20:H21"/>
    <mergeCell ref="AC18:AC19"/>
    <mergeCell ref="I18:I19"/>
    <mergeCell ref="J18:J19"/>
    <mergeCell ref="K18:K19"/>
    <mergeCell ref="L18:L19"/>
    <mergeCell ref="AC20:AC21"/>
    <mergeCell ref="I20:I21"/>
    <mergeCell ref="J20:J21"/>
    <mergeCell ref="K20:K21"/>
    <mergeCell ref="L20:L21"/>
    <mergeCell ref="M20:M21"/>
    <mergeCell ref="M18:M19"/>
    <mergeCell ref="J24:J25"/>
    <mergeCell ref="K24:K25"/>
    <mergeCell ref="L24:L25"/>
    <mergeCell ref="M24:M25"/>
    <mergeCell ref="AC24:AC25"/>
    <mergeCell ref="AC22:AC23"/>
    <mergeCell ref="A24:A25"/>
    <mergeCell ref="B24:B25"/>
    <mergeCell ref="C24:C25"/>
    <mergeCell ref="D24:D25"/>
    <mergeCell ref="E24:E25"/>
    <mergeCell ref="F24:F25"/>
    <mergeCell ref="G24:G25"/>
    <mergeCell ref="H24:H25"/>
    <mergeCell ref="I24:I25"/>
    <mergeCell ref="I22:I23"/>
    <mergeCell ref="J22:J23"/>
    <mergeCell ref="K22:K23"/>
    <mergeCell ref="L22:L23"/>
    <mergeCell ref="M22:M23"/>
    <mergeCell ref="A22:A23"/>
    <mergeCell ref="B22:B23"/>
    <mergeCell ref="C22:C23"/>
    <mergeCell ref="D22:D23"/>
  </mergeCells>
  <pageMargins left="0.70866141732283505" right="0.70866141732283505" top="0.74803149606299202" bottom="0.74803149606299202" header="0.31496062992126" footer="0.31496062992126"/>
  <pageSetup paperSize="9" scale="12"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'C:\Users\FathimaM\OneDrive\SM\FINANCE\21- 22\SDBIP\[DRAFT SDBIP 21 22 FY 5 26 2021 FINAL R96m.xlsx]kpa''s'!#REF!</xm:f>
          </x14:formula1>
          <xm:sqref>E24:E25</xm:sqref>
        </x14:dataValidation>
        <x14:dataValidation type="list" allowBlank="1" showInputMessage="1" showErrorMessage="1">
          <x14:formula1>
            <xm:f>'C:\Users\FathimaM\OneDrive\SM\FINANCE\21- 22\SDBIP\[DRAFT SDBIP 21 22 FY 5 26 2021 FINAL R96m.xlsx]cds strategies 17 18'!#REF!</xm:f>
          </x14:formula1>
          <xm:sqref>C24:C25</xm:sqref>
        </x14:dataValidation>
        <x14:dataValidation type="list" allowBlank="1" showInputMessage="1" showErrorMessage="1">
          <x14:formula1>
            <xm:f>'C:\Users\BongakonkeH\AppData\Local\Microsoft\Windows\INetCache\Content.Outlook\SEYB1UVR\[DRAFT SDBIP 21 22 FY 5 26 2021 FINAL R66m (002).xlsx]cds strategies 17 18'!#REF!</xm:f>
          </x14:formula1>
          <xm:sqref>C8 C10 C12:C23</xm:sqref>
        </x14:dataValidation>
        <x14:dataValidation type="list" allowBlank="1" showInputMessage="1" showErrorMessage="1">
          <x14:formula1>
            <xm:f>'C:\Users\BongakonkeH\AppData\Local\Microsoft\Windows\INetCache\Content.Outlook\SEYB1UVR\[DRAFT SDBIP 21 22 FY 5 26 2021 FINAL R66m (002).xlsx]kpa''s'!#REF!</xm:f>
          </x14:formula1>
          <xm:sqref>E8 E10 E12:E23</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V165"/>
  <sheetViews>
    <sheetView view="pageBreakPreview" topLeftCell="A46" zoomScale="20" zoomScaleNormal="30" zoomScaleSheetLayoutView="20" workbookViewId="0">
      <selection activeCell="F38" sqref="F38:F39"/>
    </sheetView>
  </sheetViews>
  <sheetFormatPr defaultColWidth="9.109375" defaultRowHeight="25.8"/>
  <cols>
    <col min="1" max="1" width="9.6640625" style="160" customWidth="1"/>
    <col min="2" max="2" width="10.6640625" style="160" customWidth="1"/>
    <col min="3" max="3" width="27.21875" style="160" customWidth="1"/>
    <col min="4" max="4" width="17.5546875" style="160" customWidth="1"/>
    <col min="5" max="5" width="25.33203125" style="160" customWidth="1"/>
    <col min="6" max="6" width="31.5546875" style="160" customWidth="1"/>
    <col min="7" max="7" width="61" style="160" hidden="1" customWidth="1"/>
    <col min="8" max="8" width="19.44140625" style="160" hidden="1" customWidth="1"/>
    <col min="9" max="9" width="34" style="95" hidden="1" customWidth="1"/>
    <col min="10" max="10" width="66" style="160" customWidth="1"/>
    <col min="11" max="11" width="50.44140625" style="160" customWidth="1"/>
    <col min="12" max="12" width="106.77734375" style="160" customWidth="1"/>
    <col min="13" max="13" width="38.44140625" style="160" customWidth="1"/>
    <col min="14" max="14" width="42.109375" style="160" customWidth="1"/>
    <col min="15" max="15" width="59.33203125" style="160" customWidth="1"/>
    <col min="16" max="16" width="42.109375" style="160" customWidth="1"/>
    <col min="17" max="20" width="255.77734375" style="160" hidden="1" customWidth="1"/>
    <col min="21" max="21" width="90.77734375" style="162" hidden="1" customWidth="1"/>
    <col min="22" max="22" width="87" style="160" hidden="1" customWidth="1"/>
    <col min="23" max="23" width="71.21875" style="160" customWidth="1"/>
    <col min="24" max="24" width="67.44140625" style="160" hidden="1" customWidth="1"/>
    <col min="25" max="25" width="73.5546875" style="160" hidden="1" customWidth="1"/>
    <col min="26" max="26" width="78.6640625" style="160" customWidth="1"/>
    <col min="27" max="27" width="50.109375" style="160" customWidth="1"/>
    <col min="28" max="28" width="82.33203125" style="160" customWidth="1"/>
    <col min="29" max="29" width="46.33203125" style="160" customWidth="1"/>
    <col min="30" max="30" width="45.77734375" style="160" customWidth="1"/>
    <col min="31" max="31" width="79.6640625" style="160" customWidth="1"/>
    <col min="32" max="16384" width="9.109375" style="160"/>
  </cols>
  <sheetData>
    <row r="1" spans="1:74" ht="33.6">
      <c r="A1" s="412" t="s">
        <v>1283</v>
      </c>
      <c r="B1" s="413"/>
      <c r="C1" s="413"/>
      <c r="D1" s="413"/>
      <c r="E1" s="413"/>
      <c r="F1" s="413"/>
      <c r="G1" s="413"/>
      <c r="H1" s="413"/>
      <c r="I1" s="413"/>
      <c r="J1" s="413"/>
      <c r="K1" s="413"/>
      <c r="L1" s="413"/>
      <c r="M1" s="413"/>
      <c r="N1" s="413"/>
      <c r="O1" s="413"/>
      <c r="P1" s="413"/>
      <c r="Q1" s="413"/>
      <c r="R1" s="413"/>
      <c r="S1" s="413"/>
      <c r="T1" s="413"/>
      <c r="U1" s="413"/>
      <c r="V1" s="413"/>
      <c r="W1" s="413"/>
      <c r="X1" s="413"/>
      <c r="Y1" s="413"/>
      <c r="Z1" s="413"/>
      <c r="AA1" s="414"/>
      <c r="AB1" s="301"/>
    </row>
    <row r="2" spans="1:74" ht="33.6">
      <c r="A2" s="412" t="s">
        <v>30</v>
      </c>
      <c r="B2" s="413"/>
      <c r="C2" s="413"/>
      <c r="D2" s="413"/>
      <c r="E2" s="413"/>
      <c r="F2" s="413"/>
      <c r="G2" s="413"/>
      <c r="H2" s="413"/>
      <c r="I2" s="413"/>
      <c r="J2" s="413"/>
      <c r="K2" s="413"/>
      <c r="L2" s="413"/>
      <c r="M2" s="413"/>
      <c r="N2" s="413"/>
      <c r="O2" s="413"/>
      <c r="P2" s="413"/>
      <c r="Q2" s="413"/>
      <c r="R2" s="413"/>
      <c r="S2" s="413"/>
      <c r="T2" s="413"/>
      <c r="U2" s="413"/>
      <c r="V2" s="413"/>
      <c r="W2" s="413"/>
      <c r="X2" s="413"/>
      <c r="Y2" s="413"/>
      <c r="Z2" s="413"/>
      <c r="AA2" s="414"/>
      <c r="AB2" s="301"/>
    </row>
    <row r="3" spans="1:74" ht="33.6">
      <c r="A3" s="412" t="s">
        <v>32</v>
      </c>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4"/>
      <c r="AB3" s="301"/>
    </row>
    <row r="4" spans="1:74" ht="33.6">
      <c r="A4" s="412"/>
      <c r="B4" s="413"/>
      <c r="C4" s="413"/>
      <c r="D4" s="413"/>
      <c r="E4" s="413"/>
      <c r="F4" s="413"/>
      <c r="G4" s="413"/>
      <c r="H4" s="413"/>
      <c r="I4" s="413"/>
      <c r="J4" s="413"/>
      <c r="K4" s="413"/>
      <c r="L4" s="413"/>
      <c r="M4" s="413"/>
      <c r="N4" s="413"/>
      <c r="O4" s="413"/>
      <c r="P4" s="413"/>
      <c r="Q4" s="413"/>
      <c r="R4" s="413"/>
      <c r="S4" s="413"/>
      <c r="T4" s="413"/>
      <c r="U4" s="413"/>
      <c r="V4" s="413"/>
      <c r="W4" s="413"/>
      <c r="X4" s="413"/>
      <c r="Y4" s="413"/>
      <c r="Z4" s="413"/>
      <c r="AA4" s="414"/>
      <c r="AB4" s="301"/>
    </row>
    <row r="5" spans="1:74" s="75" customFormat="1" ht="52.95" customHeight="1">
      <c r="A5" s="419" t="s">
        <v>0</v>
      </c>
      <c r="B5" s="419" t="s">
        <v>1</v>
      </c>
      <c r="C5" s="419" t="s">
        <v>67</v>
      </c>
      <c r="D5" s="419" t="s">
        <v>2</v>
      </c>
      <c r="E5" s="419" t="s">
        <v>47</v>
      </c>
      <c r="F5" s="419" t="s">
        <v>4</v>
      </c>
      <c r="G5" s="419" t="s">
        <v>5</v>
      </c>
      <c r="H5" s="419" t="s">
        <v>6</v>
      </c>
      <c r="I5" s="419" t="s">
        <v>7</v>
      </c>
      <c r="J5" s="419" t="s">
        <v>8</v>
      </c>
      <c r="K5" s="419" t="s">
        <v>1150</v>
      </c>
      <c r="L5" s="419" t="s">
        <v>9</v>
      </c>
      <c r="M5" s="419" t="s">
        <v>1149</v>
      </c>
      <c r="N5" s="331" t="s">
        <v>2755</v>
      </c>
      <c r="O5" s="331" t="s">
        <v>27</v>
      </c>
      <c r="P5" s="331" t="s">
        <v>2756</v>
      </c>
      <c r="Q5" s="415"/>
      <c r="R5" s="415"/>
      <c r="S5" s="415"/>
      <c r="T5" s="415"/>
      <c r="U5" s="415"/>
      <c r="V5" s="415"/>
      <c r="W5" s="415"/>
      <c r="X5" s="415"/>
      <c r="Y5" s="415"/>
      <c r="Z5" s="415"/>
      <c r="AA5" s="416"/>
      <c r="AB5" s="402" t="s">
        <v>2775</v>
      </c>
      <c r="AC5" s="403"/>
      <c r="AD5" s="403"/>
      <c r="AE5" s="404"/>
    </row>
    <row r="6" spans="1:74" s="75" customFormat="1" ht="51.6" customHeight="1">
      <c r="A6" s="420"/>
      <c r="B6" s="420"/>
      <c r="C6" s="420"/>
      <c r="D6" s="420"/>
      <c r="E6" s="420"/>
      <c r="F6" s="420"/>
      <c r="G6" s="420"/>
      <c r="H6" s="420"/>
      <c r="I6" s="420"/>
      <c r="J6" s="420"/>
      <c r="K6" s="420"/>
      <c r="L6" s="420"/>
      <c r="M6" s="420"/>
      <c r="N6" s="332"/>
      <c r="O6" s="332"/>
      <c r="P6" s="332"/>
      <c r="Q6" s="417"/>
      <c r="R6" s="417"/>
      <c r="S6" s="417"/>
      <c r="T6" s="417"/>
      <c r="U6" s="417"/>
      <c r="V6" s="417"/>
      <c r="W6" s="417"/>
      <c r="X6" s="417"/>
      <c r="Y6" s="417"/>
      <c r="Z6" s="417"/>
      <c r="AA6" s="418"/>
      <c r="AB6" s="405"/>
      <c r="AC6" s="406"/>
      <c r="AD6" s="406"/>
      <c r="AE6" s="407"/>
    </row>
    <row r="7" spans="1:74" s="75" customFormat="1" ht="162.75" customHeight="1">
      <c r="A7" s="421"/>
      <c r="B7" s="421"/>
      <c r="C7" s="421"/>
      <c r="D7" s="421"/>
      <c r="E7" s="421"/>
      <c r="F7" s="421"/>
      <c r="G7" s="421"/>
      <c r="H7" s="421"/>
      <c r="I7" s="421"/>
      <c r="J7" s="421"/>
      <c r="K7" s="421"/>
      <c r="L7" s="421"/>
      <c r="M7" s="421"/>
      <c r="N7" s="333"/>
      <c r="O7" s="333"/>
      <c r="P7" s="333"/>
      <c r="Q7" s="182" t="s">
        <v>14</v>
      </c>
      <c r="R7" s="181" t="s">
        <v>15</v>
      </c>
      <c r="S7" s="181" t="s">
        <v>16</v>
      </c>
      <c r="T7" s="183" t="s">
        <v>17</v>
      </c>
      <c r="U7" s="181" t="s">
        <v>18</v>
      </c>
      <c r="V7" s="181" t="s">
        <v>19</v>
      </c>
      <c r="W7" s="183" t="s">
        <v>20</v>
      </c>
      <c r="X7" s="181" t="s">
        <v>21</v>
      </c>
      <c r="Y7" s="181" t="s">
        <v>22</v>
      </c>
      <c r="Z7" s="183" t="s">
        <v>327</v>
      </c>
      <c r="AA7" s="173" t="s">
        <v>1048</v>
      </c>
      <c r="AB7" s="264" t="s">
        <v>3590</v>
      </c>
      <c r="AC7" s="264" t="s">
        <v>2771</v>
      </c>
      <c r="AD7" s="264" t="s">
        <v>2770</v>
      </c>
      <c r="AE7" s="264" t="s">
        <v>2769</v>
      </c>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row>
    <row r="8" spans="1:74" s="171" customFormat="1" ht="240" customHeight="1">
      <c r="A8" s="443" t="s">
        <v>73</v>
      </c>
      <c r="B8" s="443" t="s">
        <v>74</v>
      </c>
      <c r="C8" s="443" t="s">
        <v>69</v>
      </c>
      <c r="D8" s="443" t="s">
        <v>1284</v>
      </c>
      <c r="E8" s="443" t="s">
        <v>62</v>
      </c>
      <c r="F8" s="443" t="s">
        <v>1285</v>
      </c>
      <c r="G8" s="443" t="s">
        <v>1286</v>
      </c>
      <c r="H8" s="443">
        <v>22</v>
      </c>
      <c r="I8" s="443" t="s">
        <v>1225</v>
      </c>
      <c r="J8" s="443" t="s">
        <v>1287</v>
      </c>
      <c r="K8" s="443" t="s">
        <v>1354</v>
      </c>
      <c r="L8" s="443" t="s">
        <v>2856</v>
      </c>
      <c r="M8" s="443" t="s">
        <v>3552</v>
      </c>
      <c r="N8" s="435" t="s">
        <v>289</v>
      </c>
      <c r="O8" s="528">
        <v>3250000</v>
      </c>
      <c r="P8" s="435" t="s">
        <v>289</v>
      </c>
      <c r="Q8" s="443" t="s">
        <v>80</v>
      </c>
      <c r="R8" s="508" t="s">
        <v>2571</v>
      </c>
      <c r="S8" s="508" t="s">
        <v>289</v>
      </c>
      <c r="T8" s="508" t="s">
        <v>289</v>
      </c>
      <c r="U8" s="508" t="s">
        <v>289</v>
      </c>
      <c r="V8" s="508" t="s">
        <v>289</v>
      </c>
      <c r="W8" s="508" t="s">
        <v>289</v>
      </c>
      <c r="X8" s="508" t="s">
        <v>289</v>
      </c>
      <c r="Y8" s="508" t="s">
        <v>289</v>
      </c>
      <c r="Z8" s="508" t="s">
        <v>2856</v>
      </c>
      <c r="AA8" s="435" t="s">
        <v>1288</v>
      </c>
      <c r="AB8" s="508" t="s">
        <v>3625</v>
      </c>
      <c r="AC8" s="435" t="s">
        <v>3517</v>
      </c>
      <c r="AD8" s="435" t="s">
        <v>3518</v>
      </c>
      <c r="AE8" s="443" t="s">
        <v>3519</v>
      </c>
      <c r="AF8" s="300"/>
    </row>
    <row r="9" spans="1:74" s="171" customFormat="1" ht="33.6" customHeight="1">
      <c r="A9" s="443"/>
      <c r="B9" s="443"/>
      <c r="C9" s="443"/>
      <c r="D9" s="443"/>
      <c r="E9" s="443"/>
      <c r="F9" s="443"/>
      <c r="G9" s="443"/>
      <c r="H9" s="443"/>
      <c r="I9" s="443"/>
      <c r="J9" s="443"/>
      <c r="K9" s="443"/>
      <c r="L9" s="443"/>
      <c r="M9" s="443"/>
      <c r="N9" s="435" t="s">
        <v>289</v>
      </c>
      <c r="O9" s="460"/>
      <c r="P9" s="435" t="s">
        <v>289</v>
      </c>
      <c r="Q9" s="443"/>
      <c r="R9" s="529">
        <v>3250000</v>
      </c>
      <c r="S9" s="435" t="s">
        <v>289</v>
      </c>
      <c r="T9" s="435" t="s">
        <v>289</v>
      </c>
      <c r="U9" s="435" t="s">
        <v>289</v>
      </c>
      <c r="V9" s="435" t="s">
        <v>289</v>
      </c>
      <c r="W9" s="435" t="s">
        <v>289</v>
      </c>
      <c r="X9" s="435" t="s">
        <v>289</v>
      </c>
      <c r="Y9" s="435" t="s">
        <v>289</v>
      </c>
      <c r="Z9" s="435" t="s">
        <v>3520</v>
      </c>
      <c r="AA9" s="435"/>
      <c r="AB9" s="435" t="s">
        <v>289</v>
      </c>
      <c r="AC9" s="435" t="s">
        <v>289</v>
      </c>
      <c r="AD9" s="435" t="s">
        <v>289</v>
      </c>
      <c r="AE9" s="443"/>
      <c r="AF9" s="300"/>
    </row>
    <row r="10" spans="1:74" s="171" customFormat="1" ht="281.55" customHeight="1">
      <c r="A10" s="443" t="s">
        <v>73</v>
      </c>
      <c r="B10" s="443" t="s">
        <v>74</v>
      </c>
      <c r="C10" s="443" t="s">
        <v>69</v>
      </c>
      <c r="D10" s="443" t="s">
        <v>1290</v>
      </c>
      <c r="E10" s="443" t="s">
        <v>62</v>
      </c>
      <c r="F10" s="443" t="s">
        <v>1285</v>
      </c>
      <c r="G10" s="443" t="s">
        <v>1291</v>
      </c>
      <c r="H10" s="443">
        <v>4</v>
      </c>
      <c r="I10" s="443" t="s">
        <v>1225</v>
      </c>
      <c r="J10" s="443" t="s">
        <v>2857</v>
      </c>
      <c r="K10" s="443" t="s">
        <v>2857</v>
      </c>
      <c r="L10" s="443" t="s">
        <v>2859</v>
      </c>
      <c r="M10" s="443" t="s">
        <v>3552</v>
      </c>
      <c r="N10" s="435" t="s">
        <v>289</v>
      </c>
      <c r="O10" s="528">
        <v>5500000</v>
      </c>
      <c r="P10" s="435" t="s">
        <v>289</v>
      </c>
      <c r="Q10" s="443" t="s">
        <v>80</v>
      </c>
      <c r="R10" s="435" t="s">
        <v>289</v>
      </c>
      <c r="S10" s="435" t="s">
        <v>2572</v>
      </c>
      <c r="T10" s="435" t="s">
        <v>289</v>
      </c>
      <c r="U10" s="435" t="s">
        <v>289</v>
      </c>
      <c r="V10" s="435" t="s">
        <v>289</v>
      </c>
      <c r="W10" s="435" t="s">
        <v>2858</v>
      </c>
      <c r="X10" s="435"/>
      <c r="Y10" s="435"/>
      <c r="Z10" s="508" t="s">
        <v>2859</v>
      </c>
      <c r="AA10" s="435" t="s">
        <v>3521</v>
      </c>
      <c r="AB10" s="435" t="s">
        <v>3626</v>
      </c>
      <c r="AC10" s="435" t="s">
        <v>1065</v>
      </c>
      <c r="AD10" s="435" t="s">
        <v>3518</v>
      </c>
      <c r="AE10" s="443" t="s">
        <v>3522</v>
      </c>
      <c r="AF10" s="300"/>
    </row>
    <row r="11" spans="1:74" s="171" customFormat="1" ht="33.6" customHeight="1">
      <c r="A11" s="443"/>
      <c r="B11" s="443"/>
      <c r="C11" s="443"/>
      <c r="D11" s="443"/>
      <c r="E11" s="443"/>
      <c r="F11" s="443"/>
      <c r="G11" s="443"/>
      <c r="H11" s="443"/>
      <c r="I11" s="443"/>
      <c r="J11" s="443"/>
      <c r="K11" s="443"/>
      <c r="L11" s="443"/>
      <c r="M11" s="443"/>
      <c r="N11" s="435" t="s">
        <v>289</v>
      </c>
      <c r="O11" s="528">
        <v>1550000</v>
      </c>
      <c r="P11" s="435" t="s">
        <v>289</v>
      </c>
      <c r="Q11" s="443"/>
      <c r="R11" s="435" t="s">
        <v>289</v>
      </c>
      <c r="S11" s="435" t="s">
        <v>289</v>
      </c>
      <c r="T11" s="435" t="s">
        <v>289</v>
      </c>
      <c r="U11" s="435" t="s">
        <v>289</v>
      </c>
      <c r="V11" s="435" t="s">
        <v>289</v>
      </c>
      <c r="W11" s="435" t="s">
        <v>289</v>
      </c>
      <c r="X11" s="435" t="s">
        <v>289</v>
      </c>
      <c r="Y11" s="508" t="s">
        <v>3523</v>
      </c>
      <c r="Z11" s="508" t="s">
        <v>3524</v>
      </c>
      <c r="AA11" s="435"/>
      <c r="AB11" s="528">
        <f>AA11+1000000</f>
        <v>1000000</v>
      </c>
      <c r="AC11" s="435" t="s">
        <v>289</v>
      </c>
      <c r="AD11" s="435" t="s">
        <v>289</v>
      </c>
      <c r="AE11" s="443"/>
      <c r="AF11" s="300"/>
    </row>
    <row r="12" spans="1:74" s="171" customFormat="1" ht="310.2" customHeight="1">
      <c r="A12" s="443" t="s">
        <v>73</v>
      </c>
      <c r="B12" s="443" t="s">
        <v>74</v>
      </c>
      <c r="C12" s="443" t="s">
        <v>69</v>
      </c>
      <c r="D12" s="443" t="s">
        <v>1293</v>
      </c>
      <c r="E12" s="443" t="s">
        <v>62</v>
      </c>
      <c r="F12" s="443" t="s">
        <v>1285</v>
      </c>
      <c r="G12" s="443" t="s">
        <v>1294</v>
      </c>
      <c r="H12" s="443">
        <v>6</v>
      </c>
      <c r="I12" s="443" t="s">
        <v>1225</v>
      </c>
      <c r="J12" s="443" t="s">
        <v>1295</v>
      </c>
      <c r="K12" s="443" t="s">
        <v>1355</v>
      </c>
      <c r="L12" s="443" t="s">
        <v>2576</v>
      </c>
      <c r="M12" s="443" t="s">
        <v>3572</v>
      </c>
      <c r="N12" s="435" t="s">
        <v>289</v>
      </c>
      <c r="O12" s="507">
        <v>5700000</v>
      </c>
      <c r="P12" s="435" t="s">
        <v>289</v>
      </c>
      <c r="Q12" s="443" t="s">
        <v>80</v>
      </c>
      <c r="R12" s="435" t="s">
        <v>2577</v>
      </c>
      <c r="S12" s="435" t="s">
        <v>2578</v>
      </c>
      <c r="T12" s="435" t="s">
        <v>2579</v>
      </c>
      <c r="U12" s="435" t="s">
        <v>2580</v>
      </c>
      <c r="V12" s="435" t="s">
        <v>2581</v>
      </c>
      <c r="W12" s="435" t="s">
        <v>2582</v>
      </c>
      <c r="X12" s="435" t="s">
        <v>2583</v>
      </c>
      <c r="Y12" s="435" t="s">
        <v>2584</v>
      </c>
      <c r="Z12" s="435" t="s">
        <v>2576</v>
      </c>
      <c r="AA12" s="435" t="s">
        <v>1296</v>
      </c>
      <c r="AB12" s="435" t="s">
        <v>289</v>
      </c>
      <c r="AC12" s="435" t="s">
        <v>1065</v>
      </c>
      <c r="AD12" s="435" t="s">
        <v>289</v>
      </c>
      <c r="AE12" s="443" t="s">
        <v>289</v>
      </c>
      <c r="AF12" s="300"/>
    </row>
    <row r="13" spans="1:74" s="171" customFormat="1" ht="33.6" customHeight="1">
      <c r="A13" s="443"/>
      <c r="B13" s="443"/>
      <c r="C13" s="443"/>
      <c r="D13" s="443"/>
      <c r="E13" s="443"/>
      <c r="F13" s="443"/>
      <c r="G13" s="443"/>
      <c r="H13" s="443"/>
      <c r="I13" s="443"/>
      <c r="J13" s="443"/>
      <c r="K13" s="443"/>
      <c r="L13" s="443"/>
      <c r="M13" s="443"/>
      <c r="N13" s="435" t="s">
        <v>289</v>
      </c>
      <c r="O13" s="528">
        <v>7257665</v>
      </c>
      <c r="P13" s="435" t="s">
        <v>289</v>
      </c>
      <c r="Q13" s="443"/>
      <c r="R13" s="435" t="s">
        <v>289</v>
      </c>
      <c r="S13" s="435" t="s">
        <v>289</v>
      </c>
      <c r="T13" s="435" t="s">
        <v>289</v>
      </c>
      <c r="U13" s="528">
        <v>4501222.2699999996</v>
      </c>
      <c r="V13" s="528">
        <v>5500000</v>
      </c>
      <c r="W13" s="435" t="s">
        <v>289</v>
      </c>
      <c r="X13" s="528">
        <v>6500000</v>
      </c>
      <c r="Y13" s="528">
        <v>8457665</v>
      </c>
      <c r="Z13" s="528">
        <v>8457665</v>
      </c>
      <c r="AA13" s="435"/>
      <c r="AB13" s="435" t="s">
        <v>289</v>
      </c>
      <c r="AC13" s="435" t="s">
        <v>289</v>
      </c>
      <c r="AD13" s="435" t="s">
        <v>289</v>
      </c>
      <c r="AE13" s="443"/>
      <c r="AF13" s="300"/>
    </row>
    <row r="14" spans="1:74" s="171" customFormat="1" ht="409.5" customHeight="1">
      <c r="A14" s="443" t="s">
        <v>73</v>
      </c>
      <c r="B14" s="443" t="s">
        <v>74</v>
      </c>
      <c r="C14" s="443" t="s">
        <v>69</v>
      </c>
      <c r="D14" s="443" t="s">
        <v>1297</v>
      </c>
      <c r="E14" s="443" t="s">
        <v>62</v>
      </c>
      <c r="F14" s="443" t="s">
        <v>1285</v>
      </c>
      <c r="G14" s="443" t="s">
        <v>1298</v>
      </c>
      <c r="H14" s="443">
        <v>8</v>
      </c>
      <c r="I14" s="443" t="s">
        <v>1225</v>
      </c>
      <c r="J14" s="443" t="s">
        <v>2860</v>
      </c>
      <c r="K14" s="443" t="s">
        <v>1356</v>
      </c>
      <c r="L14" s="443" t="s">
        <v>2861</v>
      </c>
      <c r="M14" s="443" t="s">
        <v>3572</v>
      </c>
      <c r="N14" s="435" t="s">
        <v>289</v>
      </c>
      <c r="O14" s="507">
        <v>7200000</v>
      </c>
      <c r="P14" s="435" t="s">
        <v>289</v>
      </c>
      <c r="Q14" s="443" t="s">
        <v>80</v>
      </c>
      <c r="R14" s="435" t="s">
        <v>2577</v>
      </c>
      <c r="S14" s="435" t="s">
        <v>2578</v>
      </c>
      <c r="T14" s="435" t="s">
        <v>2579</v>
      </c>
      <c r="U14" s="435" t="s">
        <v>289</v>
      </c>
      <c r="V14" s="435" t="s">
        <v>3525</v>
      </c>
      <c r="W14" s="435" t="s">
        <v>2862</v>
      </c>
      <c r="X14" s="435" t="s">
        <v>289</v>
      </c>
      <c r="Y14" s="435" t="s">
        <v>2863</v>
      </c>
      <c r="Z14" s="435" t="s">
        <v>2861</v>
      </c>
      <c r="AA14" s="435" t="s">
        <v>2602</v>
      </c>
      <c r="AB14" s="435" t="s">
        <v>3627</v>
      </c>
      <c r="AC14" s="435" t="s">
        <v>1065</v>
      </c>
      <c r="AD14" s="435" t="s">
        <v>3518</v>
      </c>
      <c r="AE14" s="443" t="s">
        <v>3652</v>
      </c>
      <c r="AF14" s="300"/>
    </row>
    <row r="15" spans="1:74" s="171" customFormat="1" ht="33.6" customHeight="1">
      <c r="A15" s="443"/>
      <c r="B15" s="443"/>
      <c r="C15" s="443"/>
      <c r="D15" s="443"/>
      <c r="E15" s="443"/>
      <c r="F15" s="443"/>
      <c r="G15" s="443"/>
      <c r="H15" s="443"/>
      <c r="I15" s="443"/>
      <c r="J15" s="443"/>
      <c r="K15" s="443"/>
      <c r="L15" s="443"/>
      <c r="M15" s="443"/>
      <c r="N15" s="435" t="s">
        <v>289</v>
      </c>
      <c r="O15" s="507">
        <v>4200000</v>
      </c>
      <c r="P15" s="435" t="s">
        <v>289</v>
      </c>
      <c r="Q15" s="443"/>
      <c r="R15" s="435"/>
      <c r="S15" s="529" t="e">
        <f>#REF!+1500000</f>
        <v>#REF!</v>
      </c>
      <c r="T15" s="529" t="e">
        <f>S15+1500000</f>
        <v>#REF!</v>
      </c>
      <c r="U15" s="507">
        <v>1136363.71</v>
      </c>
      <c r="V15" s="507">
        <v>2336363.71</v>
      </c>
      <c r="W15" s="529">
        <v>2028300.9500000002</v>
      </c>
      <c r="X15" s="435"/>
      <c r="Y15" s="435"/>
      <c r="Z15" s="507">
        <v>2700000</v>
      </c>
      <c r="AA15" s="435"/>
      <c r="AB15" s="435" t="s">
        <v>289</v>
      </c>
      <c r="AC15" s="435" t="s">
        <v>289</v>
      </c>
      <c r="AD15" s="435" t="s">
        <v>289</v>
      </c>
      <c r="AE15" s="443"/>
      <c r="AF15" s="300"/>
    </row>
    <row r="16" spans="1:74" s="171" customFormat="1" ht="400.5" customHeight="1">
      <c r="A16" s="443" t="s">
        <v>73</v>
      </c>
      <c r="B16" s="443" t="s">
        <v>74</v>
      </c>
      <c r="C16" s="443" t="s">
        <v>69</v>
      </c>
      <c r="D16" s="443" t="s">
        <v>1299</v>
      </c>
      <c r="E16" s="443" t="s">
        <v>62</v>
      </c>
      <c r="F16" s="443" t="s">
        <v>1285</v>
      </c>
      <c r="G16" s="443" t="s">
        <v>752</v>
      </c>
      <c r="H16" s="443">
        <v>26</v>
      </c>
      <c r="I16" s="443" t="s">
        <v>1225</v>
      </c>
      <c r="J16" s="443" t="s">
        <v>2864</v>
      </c>
      <c r="K16" s="443" t="s">
        <v>1357</v>
      </c>
      <c r="L16" s="443" t="s">
        <v>3526</v>
      </c>
      <c r="M16" s="443" t="s">
        <v>3572</v>
      </c>
      <c r="N16" s="435" t="s">
        <v>289</v>
      </c>
      <c r="O16" s="507">
        <v>4700000</v>
      </c>
      <c r="P16" s="435" t="s">
        <v>289</v>
      </c>
      <c r="Q16" s="443" t="s">
        <v>80</v>
      </c>
      <c r="R16" s="508" t="s">
        <v>2585</v>
      </c>
      <c r="S16" s="508" t="s">
        <v>2586</v>
      </c>
      <c r="T16" s="508" t="s">
        <v>2587</v>
      </c>
      <c r="U16" s="508" t="s">
        <v>2865</v>
      </c>
      <c r="V16" s="435" t="s">
        <v>3526</v>
      </c>
      <c r="W16" s="508" t="s">
        <v>289</v>
      </c>
      <c r="X16" s="508" t="s">
        <v>289</v>
      </c>
      <c r="Y16" s="508" t="s">
        <v>289</v>
      </c>
      <c r="Z16" s="435" t="s">
        <v>3526</v>
      </c>
      <c r="AA16" s="435" t="s">
        <v>1296</v>
      </c>
      <c r="AB16" s="508" t="s">
        <v>3628</v>
      </c>
      <c r="AC16" s="435" t="s">
        <v>1065</v>
      </c>
      <c r="AD16" s="435" t="s">
        <v>3518</v>
      </c>
      <c r="AE16" s="443" t="s">
        <v>3653</v>
      </c>
      <c r="AF16" s="300"/>
    </row>
    <row r="17" spans="1:32" s="171" customFormat="1" ht="54" customHeight="1">
      <c r="A17" s="443"/>
      <c r="B17" s="443"/>
      <c r="C17" s="443"/>
      <c r="D17" s="443"/>
      <c r="E17" s="443"/>
      <c r="F17" s="443"/>
      <c r="G17" s="443"/>
      <c r="H17" s="443"/>
      <c r="I17" s="443"/>
      <c r="J17" s="443"/>
      <c r="K17" s="443"/>
      <c r="L17" s="443"/>
      <c r="M17" s="443"/>
      <c r="N17" s="435" t="s">
        <v>289</v>
      </c>
      <c r="O17" s="507">
        <v>9564470</v>
      </c>
      <c r="P17" s="435" t="s">
        <v>289</v>
      </c>
      <c r="Q17" s="443"/>
      <c r="R17" s="508">
        <v>900000</v>
      </c>
      <c r="S17" s="508">
        <v>850000</v>
      </c>
      <c r="T17" s="508">
        <v>850000</v>
      </c>
      <c r="U17" s="507">
        <v>5800000</v>
      </c>
      <c r="V17" s="507">
        <v>10010850.789999999</v>
      </c>
      <c r="W17" s="507">
        <f>L17</f>
        <v>0</v>
      </c>
      <c r="X17" s="507">
        <f>V17+1500000</f>
        <v>11510850.789999999</v>
      </c>
      <c r="Y17" s="508" t="s">
        <v>289</v>
      </c>
      <c r="Z17" s="507">
        <v>11510850.789999999</v>
      </c>
      <c r="AA17" s="435"/>
      <c r="AB17" s="508" t="s">
        <v>289</v>
      </c>
      <c r="AC17" s="435" t="s">
        <v>289</v>
      </c>
      <c r="AD17" s="435" t="s">
        <v>289</v>
      </c>
      <c r="AE17" s="443"/>
      <c r="AF17" s="300"/>
    </row>
    <row r="18" spans="1:32" s="171" customFormat="1" ht="235.2" customHeight="1">
      <c r="A18" s="443" t="s">
        <v>73</v>
      </c>
      <c r="B18" s="443" t="s">
        <v>74</v>
      </c>
      <c r="C18" s="443" t="s">
        <v>69</v>
      </c>
      <c r="D18" s="443" t="s">
        <v>1300</v>
      </c>
      <c r="E18" s="443" t="s">
        <v>62</v>
      </c>
      <c r="F18" s="443" t="s">
        <v>1285</v>
      </c>
      <c r="G18" s="443" t="s">
        <v>733</v>
      </c>
      <c r="H18" s="443">
        <v>2</v>
      </c>
      <c r="I18" s="443" t="s">
        <v>1225</v>
      </c>
      <c r="J18" s="443" t="s">
        <v>1301</v>
      </c>
      <c r="K18" s="443" t="s">
        <v>1358</v>
      </c>
      <c r="L18" s="443" t="s">
        <v>2866</v>
      </c>
      <c r="M18" s="443" t="s">
        <v>3573</v>
      </c>
      <c r="N18" s="435" t="s">
        <v>289</v>
      </c>
      <c r="O18" s="507">
        <v>2250000</v>
      </c>
      <c r="P18" s="435" t="s">
        <v>289</v>
      </c>
      <c r="Q18" s="443" t="s">
        <v>80</v>
      </c>
      <c r="R18" s="508" t="s">
        <v>2589</v>
      </c>
      <c r="S18" s="508" t="s">
        <v>2590</v>
      </c>
      <c r="T18" s="508" t="s">
        <v>2588</v>
      </c>
      <c r="U18" s="508" t="s">
        <v>289</v>
      </c>
      <c r="V18" s="508" t="s">
        <v>2866</v>
      </c>
      <c r="W18" s="508" t="s">
        <v>289</v>
      </c>
      <c r="X18" s="508" t="s">
        <v>289</v>
      </c>
      <c r="Y18" s="508" t="s">
        <v>289</v>
      </c>
      <c r="Z18" s="508" t="s">
        <v>2866</v>
      </c>
      <c r="AA18" s="435" t="s">
        <v>2867</v>
      </c>
      <c r="AB18" s="530" t="s">
        <v>3629</v>
      </c>
      <c r="AC18" s="435" t="s">
        <v>1065</v>
      </c>
      <c r="AD18" s="435" t="s">
        <v>3518</v>
      </c>
      <c r="AE18" s="443" t="s">
        <v>3654</v>
      </c>
      <c r="AF18" s="300"/>
    </row>
    <row r="19" spans="1:32" s="171" customFormat="1" ht="45">
      <c r="A19" s="443"/>
      <c r="B19" s="443"/>
      <c r="C19" s="443"/>
      <c r="D19" s="443"/>
      <c r="E19" s="443"/>
      <c r="F19" s="443"/>
      <c r="G19" s="443"/>
      <c r="H19" s="443"/>
      <c r="I19" s="443"/>
      <c r="J19" s="443"/>
      <c r="K19" s="443"/>
      <c r="L19" s="443"/>
      <c r="M19" s="443"/>
      <c r="N19" s="435" t="s">
        <v>289</v>
      </c>
      <c r="O19" s="507">
        <v>2453300</v>
      </c>
      <c r="P19" s="435" t="s">
        <v>289</v>
      </c>
      <c r="Q19" s="443"/>
      <c r="R19" s="508" t="e">
        <f>#REF!+600000</f>
        <v>#REF!</v>
      </c>
      <c r="S19" s="508" t="e">
        <f>R19+800000</f>
        <v>#REF!</v>
      </c>
      <c r="T19" s="508" t="e">
        <f>S19+350000</f>
        <v>#REF!</v>
      </c>
      <c r="U19" s="435" t="s">
        <v>289</v>
      </c>
      <c r="V19" s="507">
        <v>2063489.47</v>
      </c>
      <c r="W19" s="435" t="s">
        <v>289</v>
      </c>
      <c r="X19" s="507">
        <v>2702317.1</v>
      </c>
      <c r="Y19" s="435" t="s">
        <v>289</v>
      </c>
      <c r="Z19" s="507">
        <v>2702317.1</v>
      </c>
      <c r="AA19" s="435"/>
      <c r="AB19" s="435" t="s">
        <v>289</v>
      </c>
      <c r="AC19" s="435" t="s">
        <v>289</v>
      </c>
      <c r="AD19" s="435" t="s">
        <v>289</v>
      </c>
      <c r="AE19" s="443"/>
      <c r="AF19" s="300"/>
    </row>
    <row r="20" spans="1:32" s="171" customFormat="1" ht="268.95" customHeight="1">
      <c r="A20" s="443" t="s">
        <v>73</v>
      </c>
      <c r="B20" s="443" t="s">
        <v>74</v>
      </c>
      <c r="C20" s="443" t="s">
        <v>69</v>
      </c>
      <c r="D20" s="443" t="s">
        <v>1302</v>
      </c>
      <c r="E20" s="443" t="s">
        <v>62</v>
      </c>
      <c r="F20" s="443" t="s">
        <v>1285</v>
      </c>
      <c r="G20" s="443" t="s">
        <v>1303</v>
      </c>
      <c r="H20" s="443">
        <v>3</v>
      </c>
      <c r="I20" s="443" t="s">
        <v>1225</v>
      </c>
      <c r="J20" s="443" t="s">
        <v>1304</v>
      </c>
      <c r="K20" s="443" t="s">
        <v>1359</v>
      </c>
      <c r="L20" s="443" t="s">
        <v>3527</v>
      </c>
      <c r="M20" s="443" t="s">
        <v>3552</v>
      </c>
      <c r="N20" s="435" t="s">
        <v>289</v>
      </c>
      <c r="O20" s="528">
        <v>1500000</v>
      </c>
      <c r="P20" s="435" t="s">
        <v>289</v>
      </c>
      <c r="Q20" s="443" t="s">
        <v>80</v>
      </c>
      <c r="R20" s="508" t="s">
        <v>2591</v>
      </c>
      <c r="S20" s="508" t="s">
        <v>289</v>
      </c>
      <c r="T20" s="508" t="s">
        <v>2592</v>
      </c>
      <c r="U20" s="508" t="s">
        <v>2868</v>
      </c>
      <c r="V20" s="508" t="s">
        <v>3528</v>
      </c>
      <c r="W20" s="508" t="s">
        <v>3575</v>
      </c>
      <c r="X20" s="508" t="s">
        <v>2869</v>
      </c>
      <c r="Y20" s="508" t="s">
        <v>3576</v>
      </c>
      <c r="Z20" s="508" t="s">
        <v>3527</v>
      </c>
      <c r="AA20" s="435" t="s">
        <v>3529</v>
      </c>
      <c r="AB20" s="508" t="s">
        <v>3630</v>
      </c>
      <c r="AC20" s="435" t="s">
        <v>1317</v>
      </c>
      <c r="AD20" s="435" t="s">
        <v>3518</v>
      </c>
      <c r="AE20" s="443" t="s">
        <v>3655</v>
      </c>
      <c r="AF20" s="300"/>
    </row>
    <row r="21" spans="1:32" s="171" customFormat="1" ht="45">
      <c r="A21" s="443"/>
      <c r="B21" s="443"/>
      <c r="C21" s="443"/>
      <c r="D21" s="443"/>
      <c r="E21" s="443"/>
      <c r="F21" s="443"/>
      <c r="G21" s="443"/>
      <c r="H21" s="443"/>
      <c r="I21" s="443"/>
      <c r="J21" s="443"/>
      <c r="K21" s="443"/>
      <c r="L21" s="443"/>
      <c r="M21" s="443"/>
      <c r="N21" s="435" t="s">
        <v>289</v>
      </c>
      <c r="O21" s="507"/>
      <c r="P21" s="435" t="s">
        <v>289</v>
      </c>
      <c r="Q21" s="443"/>
      <c r="R21" s="435" t="s">
        <v>289</v>
      </c>
      <c r="S21" s="508"/>
      <c r="T21" s="508">
        <v>200000</v>
      </c>
      <c r="U21" s="507">
        <v>599500.01</v>
      </c>
      <c r="V21" s="508"/>
      <c r="W21" s="507">
        <v>1000000</v>
      </c>
      <c r="X21" s="508"/>
      <c r="Y21" s="507">
        <v>1400000</v>
      </c>
      <c r="Z21" s="528">
        <f>1700000</f>
        <v>1700000</v>
      </c>
      <c r="AA21" s="435"/>
      <c r="AB21" s="528">
        <f>V21+1000000</f>
        <v>1000000</v>
      </c>
      <c r="AC21" s="435" t="s">
        <v>289</v>
      </c>
      <c r="AD21" s="435" t="s">
        <v>289</v>
      </c>
      <c r="AE21" s="443"/>
      <c r="AF21" s="300"/>
    </row>
    <row r="22" spans="1:32" s="171" customFormat="1" ht="408.6" customHeight="1">
      <c r="A22" s="443" t="s">
        <v>73</v>
      </c>
      <c r="B22" s="443" t="s">
        <v>74</v>
      </c>
      <c r="C22" s="443" t="s">
        <v>69</v>
      </c>
      <c r="D22" s="443" t="s">
        <v>1305</v>
      </c>
      <c r="E22" s="443" t="s">
        <v>62</v>
      </c>
      <c r="F22" s="443" t="s">
        <v>1285</v>
      </c>
      <c r="G22" s="443" t="s">
        <v>1306</v>
      </c>
      <c r="H22" s="443">
        <v>18</v>
      </c>
      <c r="I22" s="443" t="s">
        <v>1225</v>
      </c>
      <c r="J22" s="443" t="s">
        <v>1307</v>
      </c>
      <c r="K22" s="443" t="s">
        <v>1360</v>
      </c>
      <c r="L22" s="443" t="s">
        <v>3530</v>
      </c>
      <c r="M22" s="443" t="s">
        <v>3572</v>
      </c>
      <c r="N22" s="435" t="s">
        <v>289</v>
      </c>
      <c r="O22" s="531">
        <v>6800000</v>
      </c>
      <c r="P22" s="435" t="s">
        <v>289</v>
      </c>
      <c r="Q22" s="443" t="s">
        <v>80</v>
      </c>
      <c r="R22" s="435" t="s">
        <v>2593</v>
      </c>
      <c r="S22" s="435" t="s">
        <v>2594</v>
      </c>
      <c r="T22" s="435" t="s">
        <v>2595</v>
      </c>
      <c r="U22" s="435" t="s">
        <v>2596</v>
      </c>
      <c r="V22" s="435" t="s">
        <v>2597</v>
      </c>
      <c r="W22" s="435" t="s">
        <v>2598</v>
      </c>
      <c r="X22" s="532"/>
      <c r="Y22" s="435" t="s">
        <v>3530</v>
      </c>
      <c r="Z22" s="435" t="s">
        <v>3530</v>
      </c>
      <c r="AA22" s="435" t="s">
        <v>3531</v>
      </c>
      <c r="AB22" s="435" t="s">
        <v>289</v>
      </c>
      <c r="AC22" s="435" t="s">
        <v>1065</v>
      </c>
      <c r="AD22" s="435" t="s">
        <v>289</v>
      </c>
      <c r="AE22" s="443" t="s">
        <v>289</v>
      </c>
      <c r="AF22" s="300"/>
    </row>
    <row r="23" spans="1:32" s="171" customFormat="1" ht="33.6" customHeight="1">
      <c r="A23" s="443"/>
      <c r="B23" s="443"/>
      <c r="C23" s="443"/>
      <c r="D23" s="443"/>
      <c r="E23" s="443"/>
      <c r="F23" s="443"/>
      <c r="G23" s="443"/>
      <c r="H23" s="443"/>
      <c r="I23" s="443"/>
      <c r="J23" s="443"/>
      <c r="K23" s="443"/>
      <c r="L23" s="443"/>
      <c r="M23" s="443"/>
      <c r="N23" s="435" t="s">
        <v>289</v>
      </c>
      <c r="O23" s="507">
        <v>12124320</v>
      </c>
      <c r="P23" s="435" t="s">
        <v>289</v>
      </c>
      <c r="Q23" s="443"/>
      <c r="R23" s="435" t="s">
        <v>289</v>
      </c>
      <c r="S23" s="529" t="e">
        <f>#REF!+1500000</f>
        <v>#REF!</v>
      </c>
      <c r="T23" s="435"/>
      <c r="U23" s="507">
        <v>9367224.8499999996</v>
      </c>
      <c r="V23" s="507">
        <v>11000000</v>
      </c>
      <c r="W23" s="435" t="s">
        <v>289</v>
      </c>
      <c r="X23" s="507">
        <v>12124320</v>
      </c>
      <c r="Y23" s="435"/>
      <c r="Z23" s="507">
        <v>12124320</v>
      </c>
      <c r="AA23" s="435"/>
      <c r="AB23" s="435" t="s">
        <v>289</v>
      </c>
      <c r="AC23" s="435" t="s">
        <v>289</v>
      </c>
      <c r="AD23" s="435" t="s">
        <v>289</v>
      </c>
      <c r="AE23" s="443"/>
      <c r="AF23" s="300"/>
    </row>
    <row r="24" spans="1:32" s="171" customFormat="1" ht="406.8" customHeight="1">
      <c r="A24" s="443" t="s">
        <v>73</v>
      </c>
      <c r="B24" s="443" t="s">
        <v>74</v>
      </c>
      <c r="C24" s="443" t="s">
        <v>69</v>
      </c>
      <c r="D24" s="443" t="s">
        <v>1308</v>
      </c>
      <c r="E24" s="443" t="s">
        <v>62</v>
      </c>
      <c r="F24" s="443" t="s">
        <v>1285</v>
      </c>
      <c r="G24" s="443" t="s">
        <v>1309</v>
      </c>
      <c r="H24" s="443">
        <v>14</v>
      </c>
      <c r="I24" s="443" t="s">
        <v>1225</v>
      </c>
      <c r="J24" s="443" t="s">
        <v>1310</v>
      </c>
      <c r="K24" s="443" t="s">
        <v>2599</v>
      </c>
      <c r="L24" s="443" t="s">
        <v>2601</v>
      </c>
      <c r="M24" s="443" t="s">
        <v>3572</v>
      </c>
      <c r="N24" s="435" t="s">
        <v>289</v>
      </c>
      <c r="O24" s="507">
        <v>3000000</v>
      </c>
      <c r="P24" s="435" t="s">
        <v>289</v>
      </c>
      <c r="Q24" s="443" t="s">
        <v>80</v>
      </c>
      <c r="R24" s="435" t="s">
        <v>289</v>
      </c>
      <c r="S24" s="435" t="s">
        <v>2600</v>
      </c>
      <c r="T24" s="435" t="s">
        <v>289</v>
      </c>
      <c r="U24" s="435" t="s">
        <v>2573</v>
      </c>
      <c r="V24" s="435" t="s">
        <v>2870</v>
      </c>
      <c r="W24" s="435" t="s">
        <v>2574</v>
      </c>
      <c r="X24" s="435" t="s">
        <v>2871</v>
      </c>
      <c r="Y24" s="435" t="s">
        <v>2575</v>
      </c>
      <c r="Z24" s="435" t="s">
        <v>2601</v>
      </c>
      <c r="AA24" s="435" t="s">
        <v>2602</v>
      </c>
      <c r="AB24" s="435" t="s">
        <v>3631</v>
      </c>
      <c r="AC24" s="435" t="s">
        <v>289</v>
      </c>
      <c r="AD24" s="435" t="s">
        <v>3518</v>
      </c>
      <c r="AE24" s="443" t="s">
        <v>289</v>
      </c>
    </row>
    <row r="25" spans="1:32" s="171" customFormat="1" ht="33.6" customHeight="1">
      <c r="A25" s="443"/>
      <c r="B25" s="443"/>
      <c r="C25" s="443"/>
      <c r="D25" s="443"/>
      <c r="E25" s="443"/>
      <c r="F25" s="443"/>
      <c r="G25" s="443"/>
      <c r="H25" s="443"/>
      <c r="I25" s="443"/>
      <c r="J25" s="443"/>
      <c r="K25" s="443"/>
      <c r="L25" s="443"/>
      <c r="M25" s="443"/>
      <c r="N25" s="435" t="s">
        <v>289</v>
      </c>
      <c r="O25" s="460"/>
      <c r="P25" s="435" t="s">
        <v>289</v>
      </c>
      <c r="Q25" s="443"/>
      <c r="R25" s="435" t="s">
        <v>289</v>
      </c>
      <c r="S25" s="435" t="s">
        <v>289</v>
      </c>
      <c r="T25" s="435" t="s">
        <v>289</v>
      </c>
      <c r="U25" s="435" t="s">
        <v>289</v>
      </c>
      <c r="V25" s="435" t="s">
        <v>289</v>
      </c>
      <c r="W25" s="435" t="s">
        <v>289</v>
      </c>
      <c r="X25" s="508">
        <v>500000</v>
      </c>
      <c r="Y25" s="508">
        <v>1500000</v>
      </c>
      <c r="Z25" s="528">
        <v>3000000</v>
      </c>
      <c r="AA25" s="435"/>
      <c r="AB25" s="528">
        <v>1000000</v>
      </c>
      <c r="AC25" s="435" t="s">
        <v>289</v>
      </c>
      <c r="AD25" s="435" t="s">
        <v>289</v>
      </c>
      <c r="AE25" s="443"/>
    </row>
    <row r="26" spans="1:32" s="171" customFormat="1" ht="358.5" customHeight="1">
      <c r="A26" s="443" t="s">
        <v>73</v>
      </c>
      <c r="B26" s="443" t="s">
        <v>74</v>
      </c>
      <c r="C26" s="443" t="s">
        <v>69</v>
      </c>
      <c r="D26" s="443" t="s">
        <v>1311</v>
      </c>
      <c r="E26" s="443" t="s">
        <v>62</v>
      </c>
      <c r="F26" s="443" t="s">
        <v>1285</v>
      </c>
      <c r="G26" s="443" t="s">
        <v>1312</v>
      </c>
      <c r="H26" s="443">
        <v>12</v>
      </c>
      <c r="I26" s="443" t="s">
        <v>1225</v>
      </c>
      <c r="J26" s="443" t="s">
        <v>3579</v>
      </c>
      <c r="K26" s="443" t="s">
        <v>3578</v>
      </c>
      <c r="L26" s="443" t="s">
        <v>3577</v>
      </c>
      <c r="M26" s="443" t="s">
        <v>3572</v>
      </c>
      <c r="N26" s="435" t="s">
        <v>289</v>
      </c>
      <c r="O26" s="507">
        <v>3000000</v>
      </c>
      <c r="P26" s="435" t="s">
        <v>289</v>
      </c>
      <c r="Q26" s="443" t="s">
        <v>80</v>
      </c>
      <c r="R26" s="435" t="s">
        <v>2603</v>
      </c>
      <c r="S26" s="435" t="s">
        <v>289</v>
      </c>
      <c r="T26" s="508" t="s">
        <v>289</v>
      </c>
      <c r="U26" s="508" t="s">
        <v>289</v>
      </c>
      <c r="V26" s="435"/>
      <c r="W26" s="435" t="s">
        <v>3532</v>
      </c>
      <c r="X26" s="435" t="s">
        <v>3533</v>
      </c>
      <c r="Y26" s="435"/>
      <c r="Z26" s="435" t="s">
        <v>3577</v>
      </c>
      <c r="AA26" s="435" t="s">
        <v>3580</v>
      </c>
      <c r="AB26" s="508" t="s">
        <v>3632</v>
      </c>
      <c r="AC26" s="435" t="s">
        <v>289</v>
      </c>
      <c r="AD26" s="435" t="s">
        <v>3518</v>
      </c>
      <c r="AE26" s="533" t="s">
        <v>3534</v>
      </c>
    </row>
    <row r="27" spans="1:32" s="171" customFormat="1" ht="51.3" customHeight="1">
      <c r="A27" s="443"/>
      <c r="B27" s="443"/>
      <c r="C27" s="443"/>
      <c r="D27" s="443"/>
      <c r="E27" s="443"/>
      <c r="F27" s="443"/>
      <c r="G27" s="443"/>
      <c r="H27" s="443"/>
      <c r="I27" s="443"/>
      <c r="J27" s="443"/>
      <c r="K27" s="443"/>
      <c r="L27" s="443"/>
      <c r="M27" s="443"/>
      <c r="N27" s="435" t="s">
        <v>289</v>
      </c>
      <c r="O27" s="507">
        <v>2000000</v>
      </c>
      <c r="P27" s="435" t="s">
        <v>289</v>
      </c>
      <c r="Q27" s="443"/>
      <c r="R27" s="435" t="s">
        <v>289</v>
      </c>
      <c r="S27" s="435" t="s">
        <v>289</v>
      </c>
      <c r="T27" s="435" t="s">
        <v>289</v>
      </c>
      <c r="U27" s="435"/>
      <c r="V27" s="435"/>
      <c r="W27" s="507">
        <v>332487.07</v>
      </c>
      <c r="X27" s="508"/>
      <c r="Y27" s="531"/>
      <c r="Z27" s="507">
        <v>1000000</v>
      </c>
      <c r="AA27" s="435"/>
      <c r="AB27" s="435" t="s">
        <v>289</v>
      </c>
      <c r="AC27" s="435" t="s">
        <v>289</v>
      </c>
      <c r="AD27" s="435" t="s">
        <v>289</v>
      </c>
      <c r="AE27" s="533"/>
    </row>
    <row r="28" spans="1:32" s="171" customFormat="1" ht="409.2" customHeight="1">
      <c r="A28" s="443" t="s">
        <v>73</v>
      </c>
      <c r="B28" s="443" t="s">
        <v>74</v>
      </c>
      <c r="C28" s="443" t="s">
        <v>69</v>
      </c>
      <c r="D28" s="443" t="s">
        <v>1313</v>
      </c>
      <c r="E28" s="443" t="s">
        <v>62</v>
      </c>
      <c r="F28" s="443" t="s">
        <v>1285</v>
      </c>
      <c r="G28" s="443" t="s">
        <v>741</v>
      </c>
      <c r="H28" s="443">
        <v>7</v>
      </c>
      <c r="I28" s="443" t="s">
        <v>1225</v>
      </c>
      <c r="J28" s="443" t="s">
        <v>1314</v>
      </c>
      <c r="K28" s="443" t="s">
        <v>1361</v>
      </c>
      <c r="L28" s="443" t="s">
        <v>2872</v>
      </c>
      <c r="M28" s="443" t="s">
        <v>3572</v>
      </c>
      <c r="N28" s="435" t="s">
        <v>289</v>
      </c>
      <c r="O28" s="507">
        <v>8900000</v>
      </c>
      <c r="P28" s="435" t="s">
        <v>289</v>
      </c>
      <c r="Q28" s="443" t="s">
        <v>80</v>
      </c>
      <c r="R28" s="435" t="s">
        <v>2604</v>
      </c>
      <c r="S28" s="435" t="s">
        <v>2605</v>
      </c>
      <c r="T28" s="435" t="s">
        <v>2606</v>
      </c>
      <c r="U28" s="435" t="s">
        <v>289</v>
      </c>
      <c r="V28" s="435" t="s">
        <v>2873</v>
      </c>
      <c r="W28" s="435" t="s">
        <v>2874</v>
      </c>
      <c r="X28" s="435" t="s">
        <v>289</v>
      </c>
      <c r="Y28" s="435" t="s">
        <v>2875</v>
      </c>
      <c r="Z28" s="436" t="s">
        <v>2872</v>
      </c>
      <c r="AA28" s="435" t="s">
        <v>2602</v>
      </c>
      <c r="AB28" s="436" t="s">
        <v>3633</v>
      </c>
      <c r="AC28" s="435"/>
      <c r="AD28" s="435" t="s">
        <v>3518</v>
      </c>
      <c r="AE28" s="443" t="s">
        <v>3656</v>
      </c>
    </row>
    <row r="29" spans="1:32" s="171" customFormat="1" ht="51.3" customHeight="1">
      <c r="A29" s="443"/>
      <c r="B29" s="443"/>
      <c r="C29" s="443"/>
      <c r="D29" s="443"/>
      <c r="E29" s="443"/>
      <c r="F29" s="443"/>
      <c r="G29" s="443"/>
      <c r="H29" s="443"/>
      <c r="I29" s="443"/>
      <c r="J29" s="443"/>
      <c r="K29" s="443"/>
      <c r="L29" s="443"/>
      <c r="M29" s="443"/>
      <c r="N29" s="435" t="s">
        <v>289</v>
      </c>
      <c r="O29" s="507">
        <v>3203013</v>
      </c>
      <c r="P29" s="435" t="s">
        <v>289</v>
      </c>
      <c r="Q29" s="443"/>
      <c r="R29" s="508" t="s">
        <v>289</v>
      </c>
      <c r="S29" s="528" t="e">
        <f>#REF!+1500000</f>
        <v>#REF!</v>
      </c>
      <c r="T29" s="435"/>
      <c r="U29" s="507">
        <v>374292.7</v>
      </c>
      <c r="V29" s="528"/>
      <c r="W29" s="508">
        <v>1059677.8499999999</v>
      </c>
      <c r="X29" s="508" t="s">
        <v>289</v>
      </c>
      <c r="Y29" s="508">
        <v>2500000</v>
      </c>
      <c r="Z29" s="508">
        <v>2500000</v>
      </c>
      <c r="AA29" s="435"/>
      <c r="AB29" s="508" t="s">
        <v>289</v>
      </c>
      <c r="AC29" s="435" t="s">
        <v>289</v>
      </c>
      <c r="AD29" s="435" t="s">
        <v>289</v>
      </c>
      <c r="AE29" s="443"/>
    </row>
    <row r="30" spans="1:32" s="171" customFormat="1" ht="280.8" customHeight="1">
      <c r="A30" s="443" t="s">
        <v>73</v>
      </c>
      <c r="B30" s="443" t="s">
        <v>74</v>
      </c>
      <c r="C30" s="443" t="s">
        <v>69</v>
      </c>
      <c r="D30" s="443" t="s">
        <v>1315</v>
      </c>
      <c r="E30" s="443" t="s">
        <v>62</v>
      </c>
      <c r="F30" s="443" t="s">
        <v>1285</v>
      </c>
      <c r="G30" s="443" t="s">
        <v>1316</v>
      </c>
      <c r="H30" s="443">
        <v>20</v>
      </c>
      <c r="I30" s="443" t="s">
        <v>1225</v>
      </c>
      <c r="J30" s="443" t="s">
        <v>3535</v>
      </c>
      <c r="K30" s="443" t="s">
        <v>3536</v>
      </c>
      <c r="L30" s="443" t="s">
        <v>3581</v>
      </c>
      <c r="M30" s="443" t="s">
        <v>3572</v>
      </c>
      <c r="N30" s="435" t="s">
        <v>289</v>
      </c>
      <c r="O30" s="528">
        <v>2550000</v>
      </c>
      <c r="P30" s="435" t="s">
        <v>289</v>
      </c>
      <c r="Q30" s="443" t="s">
        <v>80</v>
      </c>
      <c r="R30" s="534" t="s">
        <v>2607</v>
      </c>
      <c r="S30" s="534" t="s">
        <v>289</v>
      </c>
      <c r="T30" s="534" t="s">
        <v>289</v>
      </c>
      <c r="U30" s="534" t="s">
        <v>289</v>
      </c>
      <c r="V30" s="534" t="s">
        <v>289</v>
      </c>
      <c r="W30" s="534" t="s">
        <v>289</v>
      </c>
      <c r="X30" s="534" t="s">
        <v>289</v>
      </c>
      <c r="Y30" s="534" t="s">
        <v>3581</v>
      </c>
      <c r="Z30" s="534" t="s">
        <v>3581</v>
      </c>
      <c r="AA30" s="435" t="s">
        <v>1296</v>
      </c>
      <c r="AB30" s="534" t="s">
        <v>3634</v>
      </c>
      <c r="AC30" s="435"/>
      <c r="AD30" s="435" t="s">
        <v>3518</v>
      </c>
      <c r="AE30" s="443" t="s">
        <v>3657</v>
      </c>
    </row>
    <row r="31" spans="1:32" s="171" customFormat="1" ht="41.25" customHeight="1">
      <c r="A31" s="443"/>
      <c r="B31" s="443"/>
      <c r="C31" s="443"/>
      <c r="D31" s="443"/>
      <c r="E31" s="443"/>
      <c r="F31" s="443"/>
      <c r="G31" s="443"/>
      <c r="H31" s="443"/>
      <c r="I31" s="443"/>
      <c r="J31" s="443"/>
      <c r="K31" s="443"/>
      <c r="L31" s="443"/>
      <c r="M31" s="443"/>
      <c r="N31" s="435" t="s">
        <v>289</v>
      </c>
      <c r="O31" s="460"/>
      <c r="P31" s="435" t="s">
        <v>289</v>
      </c>
      <c r="Q31" s="443"/>
      <c r="R31" s="534">
        <v>2550000</v>
      </c>
      <c r="S31" s="534" t="s">
        <v>1317</v>
      </c>
      <c r="T31" s="534" t="s">
        <v>1317</v>
      </c>
      <c r="U31" s="508" t="s">
        <v>289</v>
      </c>
      <c r="V31" s="508" t="s">
        <v>289</v>
      </c>
      <c r="W31" s="508">
        <v>2916400</v>
      </c>
      <c r="X31" s="508" t="s">
        <v>289</v>
      </c>
      <c r="Y31" s="508">
        <v>4916400</v>
      </c>
      <c r="Z31" s="508">
        <v>4916400</v>
      </c>
      <c r="AA31" s="435"/>
      <c r="AB31" s="508" t="s">
        <v>289</v>
      </c>
      <c r="AC31" s="435" t="s">
        <v>289</v>
      </c>
      <c r="AD31" s="435" t="s">
        <v>289</v>
      </c>
      <c r="AE31" s="443"/>
    </row>
    <row r="32" spans="1:32" s="171" customFormat="1" ht="408" customHeight="1">
      <c r="A32" s="443" t="s">
        <v>73</v>
      </c>
      <c r="B32" s="443" t="s">
        <v>74</v>
      </c>
      <c r="C32" s="443" t="s">
        <v>69</v>
      </c>
      <c r="D32" s="443" t="s">
        <v>1318</v>
      </c>
      <c r="E32" s="443" t="s">
        <v>62</v>
      </c>
      <c r="F32" s="443" t="s">
        <v>1285</v>
      </c>
      <c r="G32" s="443" t="s">
        <v>1319</v>
      </c>
      <c r="H32" s="443">
        <v>39</v>
      </c>
      <c r="I32" s="443" t="s">
        <v>1225</v>
      </c>
      <c r="J32" s="443" t="s">
        <v>1320</v>
      </c>
      <c r="K32" s="443" t="s">
        <v>1362</v>
      </c>
      <c r="L32" s="443" t="s">
        <v>2608</v>
      </c>
      <c r="M32" s="443" t="s">
        <v>3572</v>
      </c>
      <c r="N32" s="435" t="s">
        <v>289</v>
      </c>
      <c r="O32" s="507">
        <v>3000000</v>
      </c>
      <c r="P32" s="435" t="s">
        <v>289</v>
      </c>
      <c r="Q32" s="443" t="s">
        <v>80</v>
      </c>
      <c r="R32" s="508" t="s">
        <v>2608</v>
      </c>
      <c r="S32" s="508" t="s">
        <v>289</v>
      </c>
      <c r="T32" s="508" t="s">
        <v>289</v>
      </c>
      <c r="U32" s="508" t="s">
        <v>289</v>
      </c>
      <c r="V32" s="508" t="s">
        <v>289</v>
      </c>
      <c r="W32" s="508" t="s">
        <v>289</v>
      </c>
      <c r="X32" s="508" t="s">
        <v>289</v>
      </c>
      <c r="Y32" s="508" t="s">
        <v>289</v>
      </c>
      <c r="Z32" s="508" t="s">
        <v>2608</v>
      </c>
      <c r="AA32" s="435" t="s">
        <v>1296</v>
      </c>
      <c r="AB32" s="435" t="s">
        <v>289</v>
      </c>
      <c r="AC32" s="435" t="s">
        <v>289</v>
      </c>
      <c r="AD32" s="435" t="s">
        <v>289</v>
      </c>
      <c r="AE32" s="443" t="s">
        <v>289</v>
      </c>
    </row>
    <row r="33" spans="1:31" s="171" customFormat="1" ht="43.5" customHeight="1">
      <c r="A33" s="443"/>
      <c r="B33" s="443"/>
      <c r="C33" s="443"/>
      <c r="D33" s="443"/>
      <c r="E33" s="443"/>
      <c r="F33" s="443"/>
      <c r="G33" s="443"/>
      <c r="H33" s="443"/>
      <c r="I33" s="443"/>
      <c r="J33" s="443"/>
      <c r="K33" s="443"/>
      <c r="L33" s="443"/>
      <c r="M33" s="443"/>
      <c r="N33" s="435" t="s">
        <v>289</v>
      </c>
      <c r="O33" s="460"/>
      <c r="P33" s="435" t="s">
        <v>289</v>
      </c>
      <c r="Q33" s="443"/>
      <c r="R33" s="435" t="s">
        <v>289</v>
      </c>
      <c r="S33" s="435" t="s">
        <v>289</v>
      </c>
      <c r="T33" s="435" t="s">
        <v>289</v>
      </c>
      <c r="U33" s="435" t="s">
        <v>289</v>
      </c>
      <c r="V33" s="435" t="s">
        <v>289</v>
      </c>
      <c r="W33" s="435" t="s">
        <v>289</v>
      </c>
      <c r="X33" s="435" t="s">
        <v>289</v>
      </c>
      <c r="Y33" s="435" t="s">
        <v>289</v>
      </c>
      <c r="Z33" s="508">
        <v>4228479.1400000006</v>
      </c>
      <c r="AA33" s="435"/>
      <c r="AB33" s="435" t="s">
        <v>289</v>
      </c>
      <c r="AC33" s="435" t="s">
        <v>289</v>
      </c>
      <c r="AD33" s="435" t="s">
        <v>289</v>
      </c>
      <c r="AE33" s="443"/>
    </row>
    <row r="34" spans="1:31" s="171" customFormat="1" ht="312.75" customHeight="1">
      <c r="A34" s="443" t="s">
        <v>73</v>
      </c>
      <c r="B34" s="443" t="s">
        <v>74</v>
      </c>
      <c r="C34" s="443" t="s">
        <v>69</v>
      </c>
      <c r="D34" s="443" t="s">
        <v>1321</v>
      </c>
      <c r="E34" s="443" t="s">
        <v>62</v>
      </c>
      <c r="F34" s="443" t="s">
        <v>1285</v>
      </c>
      <c r="G34" s="443" t="s">
        <v>1322</v>
      </c>
      <c r="H34" s="443" t="s">
        <v>1227</v>
      </c>
      <c r="I34" s="443" t="s">
        <v>1228</v>
      </c>
      <c r="J34" s="443" t="s">
        <v>2876</v>
      </c>
      <c r="K34" s="443" t="s">
        <v>2877</v>
      </c>
      <c r="L34" s="443" t="s">
        <v>2878</v>
      </c>
      <c r="M34" s="443" t="s">
        <v>3574</v>
      </c>
      <c r="N34" s="435" t="s">
        <v>289</v>
      </c>
      <c r="O34" s="507">
        <v>15000000</v>
      </c>
      <c r="P34" s="435" t="s">
        <v>289</v>
      </c>
      <c r="Q34" s="443" t="s">
        <v>1172</v>
      </c>
      <c r="R34" s="508" t="s">
        <v>2609</v>
      </c>
      <c r="S34" s="508" t="s">
        <v>2610</v>
      </c>
      <c r="T34" s="508" t="s">
        <v>2611</v>
      </c>
      <c r="U34" s="508" t="s">
        <v>2879</v>
      </c>
      <c r="V34" s="508" t="s">
        <v>289</v>
      </c>
      <c r="W34" s="508" t="s">
        <v>289</v>
      </c>
      <c r="X34" s="508" t="s">
        <v>289</v>
      </c>
      <c r="Y34" s="508" t="s">
        <v>2878</v>
      </c>
      <c r="Z34" s="508" t="s">
        <v>2878</v>
      </c>
      <c r="AA34" s="435" t="s">
        <v>1292</v>
      </c>
      <c r="AB34" s="435" t="s">
        <v>3635</v>
      </c>
      <c r="AC34" s="435" t="s">
        <v>1065</v>
      </c>
      <c r="AD34" s="435" t="s">
        <v>3518</v>
      </c>
      <c r="AE34" s="443" t="s">
        <v>3669</v>
      </c>
    </row>
    <row r="35" spans="1:31" s="171" customFormat="1" ht="36.6" customHeight="1">
      <c r="A35" s="443"/>
      <c r="B35" s="443"/>
      <c r="C35" s="443"/>
      <c r="D35" s="443"/>
      <c r="E35" s="443"/>
      <c r="F35" s="443"/>
      <c r="G35" s="443"/>
      <c r="H35" s="443"/>
      <c r="I35" s="443"/>
      <c r="J35" s="443"/>
      <c r="K35" s="443"/>
      <c r="L35" s="443"/>
      <c r="M35" s="443"/>
      <c r="N35" s="435" t="s">
        <v>289</v>
      </c>
      <c r="O35" s="507">
        <v>41029249</v>
      </c>
      <c r="P35" s="435" t="s">
        <v>289</v>
      </c>
      <c r="Q35" s="443"/>
      <c r="R35" s="508"/>
      <c r="S35" s="508" t="e">
        <f>#REF!+2500000</f>
        <v>#REF!</v>
      </c>
      <c r="T35" s="508"/>
      <c r="U35" s="435" t="s">
        <v>289</v>
      </c>
      <c r="V35" s="435" t="s">
        <v>289</v>
      </c>
      <c r="W35" s="435" t="s">
        <v>289</v>
      </c>
      <c r="X35" s="435" t="s">
        <v>289</v>
      </c>
      <c r="Y35" s="435" t="s">
        <v>289</v>
      </c>
      <c r="Z35" s="435" t="s">
        <v>289</v>
      </c>
      <c r="AA35" s="435"/>
      <c r="AB35" s="507">
        <f>AA35+2000000</f>
        <v>2000000</v>
      </c>
      <c r="AC35" s="435" t="s">
        <v>289</v>
      </c>
      <c r="AD35" s="435" t="s">
        <v>289</v>
      </c>
      <c r="AE35" s="443"/>
    </row>
    <row r="36" spans="1:31" s="171" customFormat="1" ht="408.6" customHeight="1">
      <c r="A36" s="443" t="s">
        <v>73</v>
      </c>
      <c r="B36" s="443" t="s">
        <v>223</v>
      </c>
      <c r="C36" s="443" t="s">
        <v>96</v>
      </c>
      <c r="D36" s="443" t="s">
        <v>1323</v>
      </c>
      <c r="E36" s="443" t="s">
        <v>62</v>
      </c>
      <c r="F36" s="443" t="s">
        <v>331</v>
      </c>
      <c r="G36" s="443" t="s">
        <v>1324</v>
      </c>
      <c r="H36" s="535">
        <v>24</v>
      </c>
      <c r="I36" s="443" t="s">
        <v>1325</v>
      </c>
      <c r="J36" s="443" t="s">
        <v>1326</v>
      </c>
      <c r="K36" s="443" t="s">
        <v>1363</v>
      </c>
      <c r="L36" s="443" t="s">
        <v>2882</v>
      </c>
      <c r="M36" s="443" t="s">
        <v>3273</v>
      </c>
      <c r="N36" s="443" t="s">
        <v>289</v>
      </c>
      <c r="O36" s="507">
        <v>45407242</v>
      </c>
      <c r="P36" s="435" t="s">
        <v>289</v>
      </c>
      <c r="Q36" s="443" t="s">
        <v>2880</v>
      </c>
      <c r="R36" s="435" t="s">
        <v>2613</v>
      </c>
      <c r="S36" s="435" t="s">
        <v>2614</v>
      </c>
      <c r="T36" s="435" t="s">
        <v>2612</v>
      </c>
      <c r="U36" s="435" t="s">
        <v>2881</v>
      </c>
      <c r="V36" s="435" t="s">
        <v>3582</v>
      </c>
      <c r="W36" s="435" t="s">
        <v>289</v>
      </c>
      <c r="X36" s="435" t="s">
        <v>289</v>
      </c>
      <c r="Y36" s="435" t="s">
        <v>289</v>
      </c>
      <c r="Z36" s="435" t="s">
        <v>2882</v>
      </c>
      <c r="AA36" s="435" t="s">
        <v>1296</v>
      </c>
      <c r="AB36" s="435" t="s">
        <v>3636</v>
      </c>
      <c r="AC36" s="435"/>
      <c r="AD36" s="435" t="s">
        <v>3518</v>
      </c>
      <c r="AE36" s="443" t="s">
        <v>3658</v>
      </c>
    </row>
    <row r="37" spans="1:31" s="171" customFormat="1" ht="36.6" customHeight="1">
      <c r="A37" s="443"/>
      <c r="B37" s="443"/>
      <c r="C37" s="443"/>
      <c r="D37" s="443"/>
      <c r="E37" s="443"/>
      <c r="F37" s="443"/>
      <c r="G37" s="443"/>
      <c r="H37" s="535"/>
      <c r="I37" s="443"/>
      <c r="J37" s="443"/>
      <c r="K37" s="443"/>
      <c r="L37" s="443"/>
      <c r="M37" s="443"/>
      <c r="N37" s="443"/>
      <c r="O37" s="435"/>
      <c r="P37" s="435" t="s">
        <v>289</v>
      </c>
      <c r="Q37" s="443"/>
      <c r="R37" s="508" t="e">
        <f>#REF!+8000000</f>
        <v>#REF!</v>
      </c>
      <c r="S37" s="508" t="e">
        <f>R37+9000000</f>
        <v>#REF!</v>
      </c>
      <c r="T37" s="508" t="e">
        <f>S37+11000000</f>
        <v>#REF!</v>
      </c>
      <c r="U37" s="435" t="s">
        <v>289</v>
      </c>
      <c r="V37" s="508">
        <v>35612016.549999997</v>
      </c>
      <c r="W37" s="435" t="s">
        <v>289</v>
      </c>
      <c r="X37" s="508">
        <v>40034801.509999998</v>
      </c>
      <c r="Y37" s="435" t="s">
        <v>289</v>
      </c>
      <c r="Z37" s="508">
        <v>40034801.509999998</v>
      </c>
      <c r="AA37" s="435"/>
      <c r="AB37" s="435" t="s">
        <v>289</v>
      </c>
      <c r="AC37" s="435" t="s">
        <v>289</v>
      </c>
      <c r="AD37" s="435" t="s">
        <v>289</v>
      </c>
      <c r="AE37" s="443"/>
    </row>
    <row r="38" spans="1:31" s="252" customFormat="1" ht="409.2" customHeight="1">
      <c r="A38" s="443" t="s">
        <v>73</v>
      </c>
      <c r="B38" s="443" t="s">
        <v>223</v>
      </c>
      <c r="C38" s="443" t="s">
        <v>96</v>
      </c>
      <c r="D38" s="443" t="s">
        <v>1327</v>
      </c>
      <c r="E38" s="443" t="s">
        <v>62</v>
      </c>
      <c r="F38" s="443" t="s">
        <v>331</v>
      </c>
      <c r="G38" s="443" t="s">
        <v>1324</v>
      </c>
      <c r="H38" s="443" t="s">
        <v>1227</v>
      </c>
      <c r="I38" s="443" t="s">
        <v>1328</v>
      </c>
      <c r="J38" s="443" t="s">
        <v>2883</v>
      </c>
      <c r="K38" s="443" t="s">
        <v>2884</v>
      </c>
      <c r="L38" s="443" t="s">
        <v>2885</v>
      </c>
      <c r="M38" s="443" t="s">
        <v>3273</v>
      </c>
      <c r="N38" s="435" t="s">
        <v>289</v>
      </c>
      <c r="O38" s="507">
        <v>22725203</v>
      </c>
      <c r="P38" s="435" t="s">
        <v>289</v>
      </c>
      <c r="Q38" s="443" t="s">
        <v>2880</v>
      </c>
      <c r="R38" s="435" t="s">
        <v>2615</v>
      </c>
      <c r="S38" s="435" t="s">
        <v>289</v>
      </c>
      <c r="T38" s="435" t="s">
        <v>289</v>
      </c>
      <c r="U38" s="435" t="s">
        <v>3583</v>
      </c>
      <c r="V38" s="435" t="s">
        <v>3584</v>
      </c>
      <c r="W38" s="435" t="s">
        <v>289</v>
      </c>
      <c r="X38" s="435" t="s">
        <v>289</v>
      </c>
      <c r="Y38" s="435" t="s">
        <v>289</v>
      </c>
      <c r="Z38" s="435" t="s">
        <v>2885</v>
      </c>
      <c r="AA38" s="435" t="s">
        <v>1296</v>
      </c>
      <c r="AB38" s="435" t="s">
        <v>3637</v>
      </c>
      <c r="AC38" s="435"/>
      <c r="AD38" s="435" t="s">
        <v>3518</v>
      </c>
      <c r="AE38" s="443" t="s">
        <v>3659</v>
      </c>
    </row>
    <row r="39" spans="1:31" s="171" customFormat="1" ht="51.6" customHeight="1">
      <c r="A39" s="443"/>
      <c r="B39" s="443"/>
      <c r="C39" s="443"/>
      <c r="D39" s="443"/>
      <c r="E39" s="443"/>
      <c r="F39" s="443"/>
      <c r="G39" s="443"/>
      <c r="H39" s="443"/>
      <c r="I39" s="443"/>
      <c r="J39" s="443"/>
      <c r="K39" s="443"/>
      <c r="L39" s="443"/>
      <c r="M39" s="443"/>
      <c r="N39" s="435"/>
      <c r="O39" s="435"/>
      <c r="P39" s="435" t="s">
        <v>289</v>
      </c>
      <c r="Q39" s="443"/>
      <c r="R39" s="508" t="s">
        <v>289</v>
      </c>
      <c r="S39" s="508" t="s">
        <v>289</v>
      </c>
      <c r="T39" s="508" t="s">
        <v>289</v>
      </c>
      <c r="U39" s="508" t="s">
        <v>289</v>
      </c>
      <c r="V39" s="508">
        <v>9394242.4700000007</v>
      </c>
      <c r="W39" s="508" t="s">
        <v>289</v>
      </c>
      <c r="X39" s="508">
        <v>14394242.470000001</v>
      </c>
      <c r="Y39" s="508"/>
      <c r="Z39" s="508">
        <v>14394242.470000001</v>
      </c>
      <c r="AA39" s="435"/>
      <c r="AB39" s="508" t="s">
        <v>289</v>
      </c>
      <c r="AC39" s="435" t="s">
        <v>289</v>
      </c>
      <c r="AD39" s="435" t="s">
        <v>289</v>
      </c>
      <c r="AE39" s="443"/>
    </row>
    <row r="40" spans="1:31" s="171" customFormat="1" ht="409.2" customHeight="1">
      <c r="A40" s="443" t="s">
        <v>73</v>
      </c>
      <c r="B40" s="443" t="s">
        <v>223</v>
      </c>
      <c r="C40" s="443" t="s">
        <v>96</v>
      </c>
      <c r="D40" s="443" t="s">
        <v>1329</v>
      </c>
      <c r="E40" s="443" t="s">
        <v>62</v>
      </c>
      <c r="F40" s="443" t="s">
        <v>1330</v>
      </c>
      <c r="G40" s="443" t="s">
        <v>1331</v>
      </c>
      <c r="H40" s="443" t="s">
        <v>1227</v>
      </c>
      <c r="I40" s="443" t="s">
        <v>1229</v>
      </c>
      <c r="J40" s="443" t="s">
        <v>1332</v>
      </c>
      <c r="K40" s="443" t="s">
        <v>1364</v>
      </c>
      <c r="L40" s="443" t="s">
        <v>2886</v>
      </c>
      <c r="M40" s="443" t="s">
        <v>2636</v>
      </c>
      <c r="N40" s="435" t="s">
        <v>289</v>
      </c>
      <c r="O40" s="507">
        <v>500000</v>
      </c>
      <c r="P40" s="435" t="s">
        <v>289</v>
      </c>
      <c r="Q40" s="443" t="s">
        <v>1172</v>
      </c>
      <c r="R40" s="435" t="s">
        <v>2616</v>
      </c>
      <c r="S40" s="435" t="s">
        <v>2617</v>
      </c>
      <c r="T40" s="435" t="s">
        <v>2618</v>
      </c>
      <c r="U40" s="435" t="s">
        <v>3664</v>
      </c>
      <c r="V40" s="435" t="s">
        <v>3665</v>
      </c>
      <c r="W40" s="435"/>
      <c r="X40" s="435" t="s">
        <v>3666</v>
      </c>
      <c r="Y40" s="435" t="s">
        <v>2886</v>
      </c>
      <c r="Z40" s="435" t="s">
        <v>2886</v>
      </c>
      <c r="AA40" s="435" t="s">
        <v>1333</v>
      </c>
      <c r="AB40" s="435" t="s">
        <v>3638</v>
      </c>
      <c r="AC40" s="435"/>
      <c r="AD40" s="435" t="s">
        <v>3518</v>
      </c>
      <c r="AE40" s="443" t="s">
        <v>3660</v>
      </c>
    </row>
    <row r="41" spans="1:31" s="172" customFormat="1" ht="51.6" customHeight="1">
      <c r="A41" s="443"/>
      <c r="B41" s="443"/>
      <c r="C41" s="443"/>
      <c r="D41" s="443"/>
      <c r="E41" s="443"/>
      <c r="F41" s="443"/>
      <c r="G41" s="443"/>
      <c r="H41" s="443"/>
      <c r="I41" s="443"/>
      <c r="J41" s="443"/>
      <c r="K41" s="443"/>
      <c r="L41" s="443"/>
      <c r="M41" s="443"/>
      <c r="N41" s="435"/>
      <c r="O41" s="435"/>
      <c r="P41" s="435" t="s">
        <v>289</v>
      </c>
      <c r="Q41" s="443"/>
      <c r="R41" s="536">
        <v>125000</v>
      </c>
      <c r="S41" s="536">
        <v>187500</v>
      </c>
      <c r="T41" s="536">
        <v>250000</v>
      </c>
      <c r="U41" s="508">
        <v>51600</v>
      </c>
      <c r="V41" s="508">
        <v>200000</v>
      </c>
      <c r="W41" s="435" t="s">
        <v>289</v>
      </c>
      <c r="X41" s="508">
        <v>300000</v>
      </c>
      <c r="Y41" s="435" t="s">
        <v>289</v>
      </c>
      <c r="Z41" s="508" t="s">
        <v>2887</v>
      </c>
      <c r="AA41" s="435"/>
      <c r="AB41" s="507">
        <v>500000</v>
      </c>
      <c r="AC41" s="435" t="s">
        <v>289</v>
      </c>
      <c r="AD41" s="435" t="s">
        <v>289</v>
      </c>
      <c r="AE41" s="443"/>
    </row>
    <row r="42" spans="1:31" s="171" customFormat="1" ht="409.2" customHeight="1">
      <c r="A42" s="443" t="s">
        <v>218</v>
      </c>
      <c r="B42" s="443" t="s">
        <v>242</v>
      </c>
      <c r="C42" s="443" t="s">
        <v>68</v>
      </c>
      <c r="D42" s="443" t="s">
        <v>1334</v>
      </c>
      <c r="E42" s="443" t="s">
        <v>61</v>
      </c>
      <c r="F42" s="443" t="s">
        <v>1335</v>
      </c>
      <c r="G42" s="443" t="s">
        <v>1336</v>
      </c>
      <c r="H42" s="443">
        <v>26</v>
      </c>
      <c r="I42" s="443" t="s">
        <v>1230</v>
      </c>
      <c r="J42" s="443" t="s">
        <v>1231</v>
      </c>
      <c r="K42" s="443" t="s">
        <v>1231</v>
      </c>
      <c r="L42" s="443" t="s">
        <v>3537</v>
      </c>
      <c r="M42" s="443" t="s">
        <v>3552</v>
      </c>
      <c r="N42" s="435" t="s">
        <v>289</v>
      </c>
      <c r="O42" s="507">
        <v>500000</v>
      </c>
      <c r="P42" s="435" t="s">
        <v>289</v>
      </c>
      <c r="Q42" s="443" t="s">
        <v>1172</v>
      </c>
      <c r="R42" s="435" t="s">
        <v>2619</v>
      </c>
      <c r="S42" s="435" t="s">
        <v>289</v>
      </c>
      <c r="T42" s="435" t="s">
        <v>289</v>
      </c>
      <c r="U42" s="435" t="s">
        <v>2888</v>
      </c>
      <c r="V42" s="435" t="s">
        <v>289</v>
      </c>
      <c r="W42" s="435" t="s">
        <v>2889</v>
      </c>
      <c r="X42" s="435" t="s">
        <v>289</v>
      </c>
      <c r="Y42" s="435" t="s">
        <v>289</v>
      </c>
      <c r="Z42" s="435" t="s">
        <v>3537</v>
      </c>
      <c r="AA42" s="435" t="s">
        <v>1337</v>
      </c>
      <c r="AB42" s="435" t="s">
        <v>3639</v>
      </c>
      <c r="AC42" s="435"/>
      <c r="AD42" s="435" t="s">
        <v>3518</v>
      </c>
      <c r="AE42" s="443" t="s">
        <v>3538</v>
      </c>
    </row>
    <row r="43" spans="1:31" s="171" customFormat="1" ht="51.6" customHeight="1">
      <c r="A43" s="443"/>
      <c r="B43" s="443"/>
      <c r="C43" s="443"/>
      <c r="D43" s="443"/>
      <c r="E43" s="443"/>
      <c r="F43" s="443"/>
      <c r="G43" s="443"/>
      <c r="H43" s="443"/>
      <c r="I43" s="443"/>
      <c r="J43" s="443"/>
      <c r="K43" s="443"/>
      <c r="L43" s="443"/>
      <c r="M43" s="443"/>
      <c r="N43" s="435"/>
      <c r="O43" s="435"/>
      <c r="P43" s="435" t="s">
        <v>289</v>
      </c>
      <c r="Q43" s="443"/>
      <c r="R43" s="508">
        <v>25000</v>
      </c>
      <c r="S43" s="508">
        <v>125000</v>
      </c>
      <c r="T43" s="508">
        <v>250000</v>
      </c>
      <c r="U43" s="508"/>
      <c r="V43" s="435" t="s">
        <v>289</v>
      </c>
      <c r="W43" s="507">
        <v>200000</v>
      </c>
      <c r="X43" s="435" t="s">
        <v>289</v>
      </c>
      <c r="Y43" s="435" t="s">
        <v>289</v>
      </c>
      <c r="Z43" s="508">
        <v>500000</v>
      </c>
      <c r="AA43" s="435"/>
      <c r="AB43" s="508" t="s">
        <v>289</v>
      </c>
      <c r="AC43" s="435" t="s">
        <v>289</v>
      </c>
      <c r="AD43" s="435" t="s">
        <v>289</v>
      </c>
      <c r="AE43" s="443"/>
    </row>
    <row r="44" spans="1:31" s="171" customFormat="1" ht="409.2" customHeight="1">
      <c r="A44" s="443" t="s">
        <v>73</v>
      </c>
      <c r="B44" s="443" t="s">
        <v>223</v>
      </c>
      <c r="C44" s="443" t="s">
        <v>96</v>
      </c>
      <c r="D44" s="443" t="s">
        <v>1338</v>
      </c>
      <c r="E44" s="443" t="s">
        <v>62</v>
      </c>
      <c r="F44" s="443" t="s">
        <v>1339</v>
      </c>
      <c r="G44" s="443" t="s">
        <v>1340</v>
      </c>
      <c r="H44" s="443">
        <v>24</v>
      </c>
      <c r="I44" s="443" t="s">
        <v>1232</v>
      </c>
      <c r="J44" s="443" t="s">
        <v>3539</v>
      </c>
      <c r="K44" s="443" t="s">
        <v>3539</v>
      </c>
      <c r="L44" s="443" t="s">
        <v>3540</v>
      </c>
      <c r="M44" s="443" t="s">
        <v>2890</v>
      </c>
      <c r="N44" s="435" t="s">
        <v>289</v>
      </c>
      <c r="O44" s="507">
        <v>500000</v>
      </c>
      <c r="P44" s="435" t="s">
        <v>289</v>
      </c>
      <c r="Q44" s="443" t="s">
        <v>1172</v>
      </c>
      <c r="R44" s="435" t="s">
        <v>2620</v>
      </c>
      <c r="S44" s="435" t="s">
        <v>289</v>
      </c>
      <c r="T44" s="435" t="s">
        <v>289</v>
      </c>
      <c r="U44" s="435" t="s">
        <v>289</v>
      </c>
      <c r="V44" s="435" t="s">
        <v>289</v>
      </c>
      <c r="W44" s="435" t="s">
        <v>3541</v>
      </c>
      <c r="X44" s="435" t="s">
        <v>289</v>
      </c>
      <c r="Y44" s="435" t="s">
        <v>289</v>
      </c>
      <c r="Z44" s="435" t="s">
        <v>3540</v>
      </c>
      <c r="AA44" s="435" t="s">
        <v>3542</v>
      </c>
      <c r="AB44" s="435" t="s">
        <v>3644</v>
      </c>
      <c r="AC44" s="435"/>
      <c r="AD44" s="435" t="s">
        <v>3518</v>
      </c>
      <c r="AE44" s="443" t="s">
        <v>3661</v>
      </c>
    </row>
    <row r="45" spans="1:31" s="171" customFormat="1" ht="51.6" customHeight="1">
      <c r="A45" s="443"/>
      <c r="B45" s="443"/>
      <c r="C45" s="443"/>
      <c r="D45" s="443"/>
      <c r="E45" s="443"/>
      <c r="F45" s="443"/>
      <c r="G45" s="443"/>
      <c r="H45" s="443"/>
      <c r="I45" s="443"/>
      <c r="J45" s="443"/>
      <c r="K45" s="443"/>
      <c r="L45" s="443"/>
      <c r="M45" s="443"/>
      <c r="N45" s="435"/>
      <c r="O45" s="435"/>
      <c r="P45" s="435" t="s">
        <v>289</v>
      </c>
      <c r="Q45" s="443"/>
      <c r="R45" s="508" t="s">
        <v>289</v>
      </c>
      <c r="S45" s="508" t="s">
        <v>289</v>
      </c>
      <c r="T45" s="508" t="s">
        <v>289</v>
      </c>
      <c r="U45" s="508" t="s">
        <v>289</v>
      </c>
      <c r="V45" s="508">
        <v>200000</v>
      </c>
      <c r="W45" s="508" t="s">
        <v>289</v>
      </c>
      <c r="X45" s="508">
        <v>500000</v>
      </c>
      <c r="Y45" s="508" t="s">
        <v>289</v>
      </c>
      <c r="Z45" s="507">
        <v>850000</v>
      </c>
      <c r="AA45" s="435"/>
      <c r="AB45" s="508" t="s">
        <v>289</v>
      </c>
      <c r="AC45" s="435" t="s">
        <v>289</v>
      </c>
      <c r="AD45" s="435" t="s">
        <v>289</v>
      </c>
      <c r="AE45" s="443"/>
    </row>
    <row r="46" spans="1:31" s="171" customFormat="1" ht="313.2" customHeight="1">
      <c r="A46" s="443" t="s">
        <v>73</v>
      </c>
      <c r="B46" s="443" t="s">
        <v>223</v>
      </c>
      <c r="C46" s="443" t="s">
        <v>96</v>
      </c>
      <c r="D46" s="443" t="s">
        <v>1342</v>
      </c>
      <c r="E46" s="443" t="s">
        <v>62</v>
      </c>
      <c r="F46" s="443" t="s">
        <v>1343</v>
      </c>
      <c r="G46" s="443" t="s">
        <v>1346</v>
      </c>
      <c r="H46" s="443" t="s">
        <v>1227</v>
      </c>
      <c r="I46" s="443" t="s">
        <v>1234</v>
      </c>
      <c r="J46" s="443" t="s">
        <v>2891</v>
      </c>
      <c r="K46" s="443" t="s">
        <v>2892</v>
      </c>
      <c r="L46" s="443" t="s">
        <v>3543</v>
      </c>
      <c r="M46" s="443" t="s">
        <v>2893</v>
      </c>
      <c r="N46" s="435" t="s">
        <v>289</v>
      </c>
      <c r="O46" s="507">
        <v>500000</v>
      </c>
      <c r="P46" s="435" t="s">
        <v>289</v>
      </c>
      <c r="Q46" s="443" t="s">
        <v>1172</v>
      </c>
      <c r="R46" s="435" t="s">
        <v>2621</v>
      </c>
      <c r="S46" s="435" t="s">
        <v>2622</v>
      </c>
      <c r="T46" s="435" t="s">
        <v>2623</v>
      </c>
      <c r="U46" s="435" t="s">
        <v>289</v>
      </c>
      <c r="V46" s="435" t="s">
        <v>2894</v>
      </c>
      <c r="W46" s="435" t="s">
        <v>289</v>
      </c>
      <c r="X46" s="435" t="s">
        <v>289</v>
      </c>
      <c r="Y46" s="435" t="s">
        <v>289</v>
      </c>
      <c r="Z46" s="435" t="s">
        <v>3543</v>
      </c>
      <c r="AA46" s="435" t="s">
        <v>1341</v>
      </c>
      <c r="AB46" s="435" t="s">
        <v>3640</v>
      </c>
      <c r="AC46" s="435" t="s">
        <v>3517</v>
      </c>
      <c r="AD46" s="435" t="s">
        <v>3518</v>
      </c>
      <c r="AE46" s="443" t="s">
        <v>3544</v>
      </c>
    </row>
    <row r="47" spans="1:31" s="171" customFormat="1" ht="51.6" customHeight="1">
      <c r="A47" s="443"/>
      <c r="B47" s="443"/>
      <c r="C47" s="443"/>
      <c r="D47" s="443"/>
      <c r="E47" s="443"/>
      <c r="F47" s="443"/>
      <c r="G47" s="443"/>
      <c r="H47" s="443"/>
      <c r="I47" s="443"/>
      <c r="J47" s="443"/>
      <c r="K47" s="443"/>
      <c r="L47" s="443"/>
      <c r="M47" s="443"/>
      <c r="N47" s="435"/>
      <c r="O47" s="435"/>
      <c r="P47" s="435" t="s">
        <v>289</v>
      </c>
      <c r="Q47" s="443"/>
      <c r="R47" s="435" t="s">
        <v>289</v>
      </c>
      <c r="S47" s="435" t="s">
        <v>289</v>
      </c>
      <c r="T47" s="435" t="s">
        <v>289</v>
      </c>
      <c r="U47" s="435" t="s">
        <v>289</v>
      </c>
      <c r="V47" s="435" t="s">
        <v>289</v>
      </c>
      <c r="W47" s="435" t="s">
        <v>289</v>
      </c>
      <c r="X47" s="435" t="s">
        <v>289</v>
      </c>
      <c r="Y47" s="435" t="s">
        <v>289</v>
      </c>
      <c r="Z47" s="435" t="s">
        <v>289</v>
      </c>
      <c r="AA47" s="435"/>
      <c r="AB47" s="435" t="s">
        <v>289</v>
      </c>
      <c r="AC47" s="435" t="s">
        <v>289</v>
      </c>
      <c r="AD47" s="435" t="s">
        <v>289</v>
      </c>
      <c r="AE47" s="443"/>
    </row>
    <row r="48" spans="1:31" s="171" customFormat="1" ht="409.2" customHeight="1">
      <c r="A48" s="443" t="s">
        <v>73</v>
      </c>
      <c r="B48" s="443" t="s">
        <v>223</v>
      </c>
      <c r="C48" s="443" t="s">
        <v>96</v>
      </c>
      <c r="D48" s="443" t="s">
        <v>1345</v>
      </c>
      <c r="E48" s="443" t="s">
        <v>62</v>
      </c>
      <c r="F48" s="443" t="s">
        <v>1343</v>
      </c>
      <c r="G48" s="443" t="s">
        <v>1347</v>
      </c>
      <c r="H48" s="443" t="s">
        <v>1227</v>
      </c>
      <c r="I48" s="443" t="s">
        <v>1233</v>
      </c>
      <c r="J48" s="443" t="s">
        <v>1984</v>
      </c>
      <c r="K48" s="443" t="s">
        <v>1985</v>
      </c>
      <c r="L48" s="443" t="s">
        <v>3545</v>
      </c>
      <c r="M48" s="443" t="s">
        <v>2895</v>
      </c>
      <c r="N48" s="435" t="s">
        <v>289</v>
      </c>
      <c r="O48" s="507">
        <v>370000</v>
      </c>
      <c r="P48" s="435" t="s">
        <v>289</v>
      </c>
      <c r="Q48" s="443" t="s">
        <v>1172</v>
      </c>
      <c r="R48" s="435" t="s">
        <v>2624</v>
      </c>
      <c r="S48" s="435" t="s">
        <v>289</v>
      </c>
      <c r="T48" s="435" t="s">
        <v>289</v>
      </c>
      <c r="U48" s="435"/>
      <c r="V48" s="435"/>
      <c r="W48" s="435" t="s">
        <v>289</v>
      </c>
      <c r="X48" s="435" t="s">
        <v>289</v>
      </c>
      <c r="Y48" s="435" t="s">
        <v>3545</v>
      </c>
      <c r="Z48" s="435" t="s">
        <v>3545</v>
      </c>
      <c r="AA48" s="435" t="s">
        <v>1344</v>
      </c>
      <c r="AB48" s="435" t="s">
        <v>3641</v>
      </c>
      <c r="AC48" s="435" t="s">
        <v>289</v>
      </c>
      <c r="AD48" s="435" t="s">
        <v>3518</v>
      </c>
      <c r="AE48" s="443" t="s">
        <v>3662</v>
      </c>
    </row>
    <row r="49" spans="1:31" s="171" customFormat="1" ht="51.6" customHeight="1">
      <c r="A49" s="443"/>
      <c r="B49" s="443"/>
      <c r="C49" s="443"/>
      <c r="D49" s="443"/>
      <c r="E49" s="443"/>
      <c r="F49" s="443"/>
      <c r="G49" s="443"/>
      <c r="H49" s="443"/>
      <c r="I49" s="443"/>
      <c r="J49" s="443"/>
      <c r="K49" s="443"/>
      <c r="L49" s="443"/>
      <c r="M49" s="443"/>
      <c r="N49" s="435"/>
      <c r="O49" s="435"/>
      <c r="P49" s="435" t="s">
        <v>289</v>
      </c>
      <c r="Q49" s="443"/>
      <c r="R49" s="508">
        <v>0</v>
      </c>
      <c r="S49" s="508">
        <v>0</v>
      </c>
      <c r="T49" s="508">
        <v>50000</v>
      </c>
      <c r="U49" s="435" t="s">
        <v>289</v>
      </c>
      <c r="V49" s="435" t="s">
        <v>289</v>
      </c>
      <c r="W49" s="435" t="s">
        <v>289</v>
      </c>
      <c r="X49" s="435" t="s">
        <v>289</v>
      </c>
      <c r="Y49" s="435" t="s">
        <v>289</v>
      </c>
      <c r="Z49" s="435"/>
      <c r="AA49" s="435"/>
      <c r="AB49" s="435" t="s">
        <v>289</v>
      </c>
      <c r="AC49" s="435" t="s">
        <v>289</v>
      </c>
      <c r="AD49" s="435" t="s">
        <v>289</v>
      </c>
      <c r="AE49" s="443"/>
    </row>
    <row r="50" spans="1:31" s="174" customFormat="1" ht="409.2" customHeight="1">
      <c r="A50" s="443" t="s">
        <v>73</v>
      </c>
      <c r="B50" s="443" t="s">
        <v>223</v>
      </c>
      <c r="C50" s="443" t="s">
        <v>96</v>
      </c>
      <c r="D50" s="443" t="s">
        <v>1226</v>
      </c>
      <c r="E50" s="443" t="s">
        <v>62</v>
      </c>
      <c r="F50" s="443" t="s">
        <v>1343</v>
      </c>
      <c r="G50" s="443" t="s">
        <v>1348</v>
      </c>
      <c r="H50" s="443" t="s">
        <v>1227</v>
      </c>
      <c r="I50" s="443" t="s">
        <v>1233</v>
      </c>
      <c r="J50" s="443" t="s">
        <v>1349</v>
      </c>
      <c r="K50" s="443" t="s">
        <v>1365</v>
      </c>
      <c r="L50" s="443" t="s">
        <v>3585</v>
      </c>
      <c r="M50" s="443" t="s">
        <v>2896</v>
      </c>
      <c r="N50" s="435" t="s">
        <v>289</v>
      </c>
      <c r="O50" s="507">
        <v>50000</v>
      </c>
      <c r="P50" s="435" t="s">
        <v>289</v>
      </c>
      <c r="Q50" s="443" t="s">
        <v>1172</v>
      </c>
      <c r="R50" s="435" t="s">
        <v>2625</v>
      </c>
      <c r="S50" s="435" t="s">
        <v>289</v>
      </c>
      <c r="T50" s="435" t="s">
        <v>289</v>
      </c>
      <c r="U50" s="435" t="s">
        <v>289</v>
      </c>
      <c r="V50" s="435" t="s">
        <v>289</v>
      </c>
      <c r="W50" s="435" t="s">
        <v>3585</v>
      </c>
      <c r="X50" s="435" t="s">
        <v>289</v>
      </c>
      <c r="Y50" s="435" t="s">
        <v>289</v>
      </c>
      <c r="Z50" s="435" t="s">
        <v>3546</v>
      </c>
      <c r="AA50" s="435" t="s">
        <v>1344</v>
      </c>
      <c r="AB50" s="435" t="s">
        <v>3643</v>
      </c>
      <c r="AC50" s="435" t="s">
        <v>289</v>
      </c>
      <c r="AD50" s="435" t="s">
        <v>3518</v>
      </c>
      <c r="AE50" s="443" t="s">
        <v>3662</v>
      </c>
    </row>
    <row r="51" spans="1:31" s="174" customFormat="1" ht="51.6" customHeight="1">
      <c r="A51" s="443"/>
      <c r="B51" s="443"/>
      <c r="C51" s="443"/>
      <c r="D51" s="443"/>
      <c r="E51" s="443"/>
      <c r="F51" s="443"/>
      <c r="G51" s="443"/>
      <c r="H51" s="443"/>
      <c r="I51" s="443"/>
      <c r="J51" s="443"/>
      <c r="K51" s="443"/>
      <c r="L51" s="443"/>
      <c r="M51" s="443"/>
      <c r="N51" s="435"/>
      <c r="O51" s="435"/>
      <c r="P51" s="435" t="s">
        <v>289</v>
      </c>
      <c r="Q51" s="443"/>
      <c r="R51" s="508">
        <v>0</v>
      </c>
      <c r="S51" s="508">
        <v>0</v>
      </c>
      <c r="T51" s="508">
        <v>50000</v>
      </c>
      <c r="U51" s="435" t="s">
        <v>289</v>
      </c>
      <c r="V51" s="435" t="s">
        <v>289</v>
      </c>
      <c r="W51" s="508">
        <v>145000</v>
      </c>
      <c r="X51" s="435" t="s">
        <v>289</v>
      </c>
      <c r="Y51" s="435" t="s">
        <v>289</v>
      </c>
      <c r="Z51" s="508">
        <v>145000</v>
      </c>
      <c r="AA51" s="435"/>
      <c r="AB51" s="435" t="s">
        <v>289</v>
      </c>
      <c r="AC51" s="435" t="s">
        <v>289</v>
      </c>
      <c r="AD51" s="435" t="s">
        <v>289</v>
      </c>
      <c r="AE51" s="443"/>
    </row>
    <row r="52" spans="1:31" s="171" customFormat="1" ht="267.75" customHeight="1">
      <c r="A52" s="443" t="s">
        <v>73</v>
      </c>
      <c r="B52" s="443" t="s">
        <v>223</v>
      </c>
      <c r="C52" s="443" t="s">
        <v>96</v>
      </c>
      <c r="D52" s="443" t="s">
        <v>1350</v>
      </c>
      <c r="E52" s="443" t="s">
        <v>62</v>
      </c>
      <c r="F52" s="443" t="s">
        <v>1343</v>
      </c>
      <c r="G52" s="443" t="s">
        <v>1351</v>
      </c>
      <c r="H52" s="443" t="s">
        <v>1227</v>
      </c>
      <c r="I52" s="443" t="s">
        <v>1352</v>
      </c>
      <c r="J52" s="443" t="s">
        <v>1353</v>
      </c>
      <c r="K52" s="443" t="s">
        <v>2626</v>
      </c>
      <c r="L52" s="443" t="s">
        <v>3547</v>
      </c>
      <c r="M52" s="443" t="s">
        <v>2897</v>
      </c>
      <c r="N52" s="435" t="s">
        <v>289</v>
      </c>
      <c r="O52" s="507">
        <v>1000000</v>
      </c>
      <c r="P52" s="435" t="s">
        <v>289</v>
      </c>
      <c r="Q52" s="443" t="s">
        <v>1172</v>
      </c>
      <c r="R52" s="435" t="s">
        <v>2627</v>
      </c>
      <c r="S52" s="435" t="s">
        <v>2628</v>
      </c>
      <c r="T52" s="435" t="s">
        <v>2629</v>
      </c>
      <c r="U52" s="435" t="s">
        <v>289</v>
      </c>
      <c r="V52" s="435" t="s">
        <v>289</v>
      </c>
      <c r="W52" s="435" t="s">
        <v>3548</v>
      </c>
      <c r="X52" s="435" t="s">
        <v>3549</v>
      </c>
      <c r="Y52" s="435" t="s">
        <v>3550</v>
      </c>
      <c r="Z52" s="435" t="s">
        <v>3547</v>
      </c>
      <c r="AA52" s="435" t="s">
        <v>3551</v>
      </c>
      <c r="AB52" s="435" t="s">
        <v>3642</v>
      </c>
      <c r="AC52" s="435" t="s">
        <v>289</v>
      </c>
      <c r="AD52" s="435" t="s">
        <v>3518</v>
      </c>
      <c r="AE52" s="443" t="s">
        <v>3663</v>
      </c>
    </row>
    <row r="53" spans="1:31" s="171" customFormat="1" ht="51.6" customHeight="1">
      <c r="A53" s="443"/>
      <c r="B53" s="443"/>
      <c r="C53" s="443"/>
      <c r="D53" s="443"/>
      <c r="E53" s="443"/>
      <c r="F53" s="443"/>
      <c r="G53" s="443"/>
      <c r="H53" s="443"/>
      <c r="I53" s="443"/>
      <c r="J53" s="443"/>
      <c r="K53" s="443"/>
      <c r="L53" s="443"/>
      <c r="M53" s="443"/>
      <c r="N53" s="435"/>
      <c r="O53" s="435"/>
      <c r="P53" s="435" t="s">
        <v>289</v>
      </c>
      <c r="Q53" s="443"/>
      <c r="R53" s="508">
        <v>0</v>
      </c>
      <c r="S53" s="508">
        <v>0</v>
      </c>
      <c r="T53" s="508">
        <v>0</v>
      </c>
      <c r="U53" s="435" t="s">
        <v>289</v>
      </c>
      <c r="V53" s="508">
        <v>0</v>
      </c>
      <c r="W53" s="507">
        <v>0</v>
      </c>
      <c r="X53" s="508">
        <v>276458.84000000003</v>
      </c>
      <c r="Y53" s="508">
        <f>X53+300000</f>
        <v>576458.84000000008</v>
      </c>
      <c r="Z53" s="508">
        <f>Y53+300000</f>
        <v>876458.84000000008</v>
      </c>
      <c r="AA53" s="435"/>
      <c r="AB53" s="435" t="s">
        <v>289</v>
      </c>
      <c r="AC53" s="435" t="s">
        <v>289</v>
      </c>
      <c r="AD53" s="435" t="s">
        <v>289</v>
      </c>
      <c r="AE53" s="443"/>
    </row>
    <row r="54" spans="1:31">
      <c r="N54" s="162"/>
      <c r="O54" s="162"/>
      <c r="P54" s="162"/>
      <c r="AC54" s="304"/>
      <c r="AD54" s="304"/>
      <c r="AE54" s="304"/>
    </row>
    <row r="55" spans="1:31">
      <c r="N55" s="162"/>
      <c r="O55" s="162"/>
      <c r="P55" s="162"/>
    </row>
    <row r="56" spans="1:31">
      <c r="N56" s="162"/>
      <c r="O56" s="162"/>
      <c r="P56" s="162"/>
    </row>
    <row r="57" spans="1:31">
      <c r="N57" s="162"/>
      <c r="O57" s="162"/>
      <c r="P57" s="162"/>
    </row>
    <row r="58" spans="1:31">
      <c r="N58" s="162"/>
      <c r="O58" s="162"/>
      <c r="P58" s="162"/>
    </row>
    <row r="59" spans="1:31">
      <c r="N59" s="162"/>
      <c r="O59" s="162"/>
      <c r="P59" s="162"/>
    </row>
    <row r="60" spans="1:31">
      <c r="N60" s="162"/>
      <c r="O60" s="162"/>
      <c r="P60" s="162"/>
    </row>
    <row r="61" spans="1:31">
      <c r="N61" s="162"/>
      <c r="O61" s="162"/>
      <c r="P61" s="162"/>
    </row>
    <row r="62" spans="1:31">
      <c r="N62" s="162"/>
      <c r="O62" s="162"/>
      <c r="P62" s="162"/>
    </row>
    <row r="63" spans="1:31">
      <c r="N63" s="162"/>
      <c r="O63" s="162"/>
      <c r="P63" s="162"/>
    </row>
    <row r="64" spans="1:31">
      <c r="N64" s="162"/>
      <c r="O64" s="162"/>
      <c r="P64" s="162"/>
    </row>
    <row r="65" spans="14:16">
      <c r="N65" s="162"/>
      <c r="O65" s="162"/>
      <c r="P65" s="162"/>
    </row>
    <row r="66" spans="14:16">
      <c r="N66" s="162"/>
      <c r="O66" s="162"/>
      <c r="P66" s="162"/>
    </row>
    <row r="67" spans="14:16">
      <c r="N67" s="162"/>
      <c r="O67" s="162"/>
      <c r="P67" s="162"/>
    </row>
    <row r="68" spans="14:16">
      <c r="N68" s="162"/>
      <c r="O68" s="162"/>
      <c r="P68" s="162"/>
    </row>
    <row r="69" spans="14:16">
      <c r="N69" s="162"/>
      <c r="O69" s="162"/>
      <c r="P69" s="162"/>
    </row>
    <row r="70" spans="14:16">
      <c r="N70" s="162"/>
      <c r="O70" s="162"/>
      <c r="P70" s="162"/>
    </row>
    <row r="71" spans="14:16">
      <c r="N71" s="162"/>
      <c r="O71" s="162"/>
      <c r="P71" s="162"/>
    </row>
    <row r="72" spans="14:16">
      <c r="N72" s="162"/>
      <c r="O72" s="162"/>
      <c r="P72" s="162"/>
    </row>
    <row r="73" spans="14:16">
      <c r="N73" s="162"/>
      <c r="O73" s="162"/>
      <c r="P73" s="162"/>
    </row>
    <row r="74" spans="14:16">
      <c r="N74" s="162"/>
      <c r="O74" s="162"/>
      <c r="P74" s="162"/>
    </row>
    <row r="75" spans="14:16">
      <c r="N75" s="162"/>
      <c r="O75" s="162"/>
      <c r="P75" s="162"/>
    </row>
    <row r="76" spans="14:16">
      <c r="N76" s="162"/>
      <c r="O76" s="162"/>
      <c r="P76" s="162"/>
    </row>
    <row r="77" spans="14:16">
      <c r="N77" s="162"/>
      <c r="O77" s="162"/>
      <c r="P77" s="162"/>
    </row>
    <row r="78" spans="14:16">
      <c r="N78" s="162"/>
      <c r="O78" s="162"/>
      <c r="P78" s="162"/>
    </row>
    <row r="79" spans="14:16">
      <c r="N79" s="162"/>
      <c r="O79" s="162"/>
      <c r="P79" s="162"/>
    </row>
    <row r="80" spans="14:16">
      <c r="N80" s="162"/>
      <c r="O80" s="162"/>
      <c r="P80" s="162"/>
    </row>
    <row r="81" spans="14:16">
      <c r="N81" s="162"/>
      <c r="O81" s="162"/>
      <c r="P81" s="162"/>
    </row>
    <row r="82" spans="14:16">
      <c r="N82" s="162"/>
      <c r="O82" s="162"/>
      <c r="P82" s="162"/>
    </row>
    <row r="83" spans="14:16">
      <c r="N83" s="162"/>
      <c r="O83" s="162"/>
      <c r="P83" s="162"/>
    </row>
    <row r="84" spans="14:16">
      <c r="N84" s="162"/>
      <c r="O84" s="162"/>
      <c r="P84" s="162"/>
    </row>
    <row r="85" spans="14:16">
      <c r="N85" s="162"/>
      <c r="O85" s="162"/>
      <c r="P85" s="162"/>
    </row>
    <row r="86" spans="14:16">
      <c r="N86" s="162"/>
      <c r="O86" s="162"/>
      <c r="P86" s="162"/>
    </row>
    <row r="87" spans="14:16">
      <c r="N87" s="162"/>
      <c r="O87" s="162"/>
      <c r="P87" s="162"/>
    </row>
    <row r="88" spans="14:16">
      <c r="N88" s="162"/>
      <c r="O88" s="162"/>
      <c r="P88" s="162"/>
    </row>
    <row r="89" spans="14:16">
      <c r="N89" s="162"/>
      <c r="O89" s="162"/>
      <c r="P89" s="162"/>
    </row>
    <row r="90" spans="14:16">
      <c r="N90" s="162"/>
      <c r="O90" s="162"/>
      <c r="P90" s="162"/>
    </row>
    <row r="91" spans="14:16">
      <c r="N91" s="162"/>
      <c r="O91" s="162"/>
      <c r="P91" s="162"/>
    </row>
    <row r="92" spans="14:16">
      <c r="N92" s="162"/>
      <c r="O92" s="162"/>
      <c r="P92" s="162"/>
    </row>
    <row r="93" spans="14:16">
      <c r="N93" s="162"/>
      <c r="O93" s="162"/>
      <c r="P93" s="162"/>
    </row>
    <row r="94" spans="14:16">
      <c r="N94" s="162"/>
      <c r="O94" s="162"/>
      <c r="P94" s="162"/>
    </row>
    <row r="95" spans="14:16">
      <c r="N95" s="162"/>
      <c r="O95" s="162"/>
      <c r="P95" s="162"/>
    </row>
    <row r="96" spans="14:16">
      <c r="N96" s="162"/>
      <c r="O96" s="162"/>
      <c r="P96" s="162"/>
    </row>
    <row r="97" spans="14:16">
      <c r="N97" s="162"/>
      <c r="O97" s="162"/>
      <c r="P97" s="162"/>
    </row>
    <row r="98" spans="14:16">
      <c r="N98" s="162"/>
      <c r="O98" s="162"/>
      <c r="P98" s="162"/>
    </row>
    <row r="99" spans="14:16">
      <c r="N99" s="162"/>
      <c r="O99" s="162"/>
      <c r="P99" s="162"/>
    </row>
    <row r="100" spans="14:16">
      <c r="N100" s="162"/>
      <c r="O100" s="162"/>
      <c r="P100" s="162"/>
    </row>
    <row r="101" spans="14:16">
      <c r="N101" s="162"/>
      <c r="O101" s="162"/>
      <c r="P101" s="162"/>
    </row>
    <row r="102" spans="14:16">
      <c r="N102" s="162"/>
      <c r="O102" s="162"/>
      <c r="P102" s="162"/>
    </row>
    <row r="103" spans="14:16">
      <c r="N103" s="162"/>
      <c r="O103" s="162"/>
      <c r="P103" s="162"/>
    </row>
    <row r="104" spans="14:16">
      <c r="N104" s="162"/>
      <c r="O104" s="162"/>
      <c r="P104" s="162"/>
    </row>
    <row r="105" spans="14:16">
      <c r="N105" s="162"/>
      <c r="O105" s="162"/>
      <c r="P105" s="162"/>
    </row>
    <row r="106" spans="14:16">
      <c r="N106" s="162"/>
      <c r="O106" s="162"/>
      <c r="P106" s="162"/>
    </row>
    <row r="107" spans="14:16">
      <c r="N107" s="162"/>
      <c r="O107" s="162"/>
      <c r="P107" s="162"/>
    </row>
    <row r="108" spans="14:16">
      <c r="N108" s="162"/>
      <c r="O108" s="162"/>
      <c r="P108" s="162"/>
    </row>
    <row r="109" spans="14:16">
      <c r="N109" s="162"/>
      <c r="O109" s="162"/>
      <c r="P109" s="162"/>
    </row>
    <row r="110" spans="14:16">
      <c r="N110" s="162"/>
      <c r="O110" s="162"/>
      <c r="P110" s="162"/>
    </row>
    <row r="111" spans="14:16">
      <c r="N111" s="162"/>
      <c r="O111" s="162"/>
      <c r="P111" s="162"/>
    </row>
    <row r="112" spans="14:16">
      <c r="N112" s="162"/>
      <c r="O112" s="162"/>
      <c r="P112" s="162"/>
    </row>
    <row r="113" spans="14:16">
      <c r="N113" s="162"/>
      <c r="O113" s="162"/>
      <c r="P113" s="162"/>
    </row>
    <row r="114" spans="14:16">
      <c r="N114" s="162"/>
      <c r="O114" s="162"/>
      <c r="P114" s="162"/>
    </row>
    <row r="115" spans="14:16">
      <c r="N115" s="162"/>
      <c r="O115" s="162"/>
      <c r="P115" s="162"/>
    </row>
    <row r="116" spans="14:16">
      <c r="N116" s="162"/>
      <c r="O116" s="162"/>
      <c r="P116" s="162"/>
    </row>
    <row r="117" spans="14:16">
      <c r="N117" s="162"/>
      <c r="O117" s="162"/>
      <c r="P117" s="162"/>
    </row>
    <row r="118" spans="14:16">
      <c r="N118" s="162"/>
      <c r="O118" s="162"/>
      <c r="P118" s="162"/>
    </row>
    <row r="119" spans="14:16">
      <c r="N119" s="162"/>
      <c r="O119" s="162"/>
      <c r="P119" s="162"/>
    </row>
    <row r="120" spans="14:16">
      <c r="N120" s="162"/>
      <c r="O120" s="162"/>
      <c r="P120" s="162"/>
    </row>
    <row r="121" spans="14:16">
      <c r="N121" s="162"/>
      <c r="O121" s="162"/>
      <c r="P121" s="162"/>
    </row>
    <row r="122" spans="14:16">
      <c r="N122" s="162"/>
      <c r="O122" s="162"/>
      <c r="P122" s="162"/>
    </row>
    <row r="123" spans="14:16">
      <c r="N123" s="162"/>
      <c r="O123" s="162"/>
      <c r="P123" s="162"/>
    </row>
    <row r="124" spans="14:16">
      <c r="N124" s="162"/>
      <c r="O124" s="162"/>
      <c r="P124" s="162"/>
    </row>
    <row r="125" spans="14:16">
      <c r="N125" s="162"/>
      <c r="O125" s="162"/>
      <c r="P125" s="162"/>
    </row>
    <row r="126" spans="14:16">
      <c r="N126" s="162"/>
      <c r="O126" s="162"/>
      <c r="P126" s="162"/>
    </row>
    <row r="127" spans="14:16">
      <c r="N127" s="162"/>
      <c r="O127" s="162"/>
      <c r="P127" s="162"/>
    </row>
    <row r="128" spans="14:16">
      <c r="N128" s="162"/>
      <c r="O128" s="162"/>
      <c r="P128" s="162"/>
    </row>
    <row r="129" spans="14:16">
      <c r="N129" s="162"/>
      <c r="O129" s="162"/>
      <c r="P129" s="162"/>
    </row>
    <row r="130" spans="14:16">
      <c r="N130" s="162"/>
      <c r="O130" s="162"/>
      <c r="P130" s="162"/>
    </row>
    <row r="131" spans="14:16">
      <c r="N131" s="162"/>
      <c r="O131" s="162"/>
      <c r="P131" s="162"/>
    </row>
    <row r="132" spans="14:16">
      <c r="N132" s="162"/>
      <c r="O132" s="162"/>
      <c r="P132" s="162"/>
    </row>
    <row r="133" spans="14:16">
      <c r="N133" s="162"/>
      <c r="O133" s="162"/>
      <c r="P133" s="162"/>
    </row>
    <row r="134" spans="14:16">
      <c r="N134" s="162"/>
      <c r="O134" s="162"/>
      <c r="P134" s="162"/>
    </row>
    <row r="135" spans="14:16">
      <c r="N135" s="162"/>
      <c r="O135" s="162"/>
      <c r="P135" s="162"/>
    </row>
    <row r="136" spans="14:16">
      <c r="N136" s="162"/>
      <c r="O136" s="162"/>
      <c r="P136" s="162"/>
    </row>
    <row r="137" spans="14:16">
      <c r="N137" s="162"/>
      <c r="O137" s="162"/>
      <c r="P137" s="162"/>
    </row>
    <row r="138" spans="14:16">
      <c r="N138" s="162"/>
      <c r="O138" s="162"/>
      <c r="P138" s="162"/>
    </row>
    <row r="139" spans="14:16">
      <c r="N139" s="162"/>
      <c r="O139" s="162"/>
      <c r="P139" s="162"/>
    </row>
    <row r="140" spans="14:16">
      <c r="N140" s="162"/>
      <c r="O140" s="162"/>
      <c r="P140" s="162"/>
    </row>
    <row r="141" spans="14:16">
      <c r="N141" s="162"/>
      <c r="O141" s="162"/>
      <c r="P141" s="162"/>
    </row>
    <row r="142" spans="14:16">
      <c r="N142" s="162"/>
      <c r="O142" s="162"/>
      <c r="P142" s="162"/>
    </row>
    <row r="143" spans="14:16">
      <c r="N143" s="162"/>
      <c r="O143" s="162"/>
      <c r="P143" s="162"/>
    </row>
    <row r="144" spans="14:16">
      <c r="N144" s="162"/>
      <c r="O144" s="162"/>
      <c r="P144" s="162"/>
    </row>
    <row r="145" spans="14:16">
      <c r="N145" s="162"/>
      <c r="O145" s="162"/>
      <c r="P145" s="162"/>
    </row>
    <row r="146" spans="14:16">
      <c r="N146" s="162"/>
      <c r="O146" s="162"/>
      <c r="P146" s="162"/>
    </row>
    <row r="147" spans="14:16">
      <c r="N147" s="162"/>
      <c r="O147" s="162"/>
      <c r="P147" s="162"/>
    </row>
    <row r="148" spans="14:16">
      <c r="N148" s="162"/>
      <c r="O148" s="162"/>
      <c r="P148" s="162"/>
    </row>
    <row r="149" spans="14:16">
      <c r="N149" s="162"/>
      <c r="O149" s="162"/>
      <c r="P149" s="162"/>
    </row>
    <row r="150" spans="14:16">
      <c r="N150" s="162"/>
      <c r="O150" s="162"/>
      <c r="P150" s="162"/>
    </row>
    <row r="151" spans="14:16">
      <c r="N151" s="162"/>
      <c r="O151" s="162"/>
      <c r="P151" s="162"/>
    </row>
    <row r="152" spans="14:16">
      <c r="N152" s="162"/>
      <c r="O152" s="162"/>
      <c r="P152" s="162"/>
    </row>
    <row r="153" spans="14:16">
      <c r="N153" s="162"/>
      <c r="O153" s="162"/>
      <c r="P153" s="162"/>
    </row>
    <row r="154" spans="14:16">
      <c r="N154" s="162"/>
      <c r="O154" s="162"/>
      <c r="P154" s="162"/>
    </row>
    <row r="155" spans="14:16">
      <c r="N155" s="162"/>
      <c r="O155" s="162"/>
      <c r="P155" s="162"/>
    </row>
    <row r="156" spans="14:16">
      <c r="N156" s="162"/>
      <c r="O156" s="162"/>
      <c r="P156" s="162"/>
    </row>
    <row r="157" spans="14:16">
      <c r="N157" s="162"/>
      <c r="O157" s="162"/>
      <c r="P157" s="162"/>
    </row>
    <row r="158" spans="14:16">
      <c r="N158" s="162"/>
      <c r="O158" s="162"/>
      <c r="P158" s="162"/>
    </row>
    <row r="159" spans="14:16">
      <c r="N159" s="162"/>
      <c r="O159" s="162"/>
      <c r="P159" s="162"/>
    </row>
    <row r="160" spans="14:16">
      <c r="N160" s="162"/>
      <c r="O160" s="162"/>
      <c r="P160" s="162"/>
    </row>
    <row r="161" spans="14:16">
      <c r="N161" s="162"/>
      <c r="O161" s="162"/>
      <c r="P161" s="162"/>
    </row>
    <row r="162" spans="14:16">
      <c r="N162" s="162"/>
      <c r="O162" s="162"/>
      <c r="P162" s="162"/>
    </row>
    <row r="163" spans="14:16">
      <c r="N163" s="162"/>
      <c r="O163" s="162"/>
      <c r="P163" s="162"/>
    </row>
    <row r="164" spans="14:16">
      <c r="N164" s="162"/>
      <c r="O164" s="162"/>
      <c r="P164" s="162"/>
    </row>
    <row r="165" spans="14:16">
      <c r="N165" s="162"/>
      <c r="O165" s="162"/>
      <c r="P165" s="162"/>
    </row>
  </sheetData>
  <mergeCells count="369">
    <mergeCell ref="Q52:Q53"/>
    <mergeCell ref="AE52:AE53"/>
    <mergeCell ref="AE46:AE47"/>
    <mergeCell ref="Q48:Q49"/>
    <mergeCell ref="AE48:AE49"/>
    <mergeCell ref="Q50:Q51"/>
    <mergeCell ref="AE50:AE51"/>
    <mergeCell ref="AE42:AE43"/>
    <mergeCell ref="Q44:Q45"/>
    <mergeCell ref="AE44:AE45"/>
    <mergeCell ref="Q42:Q43"/>
    <mergeCell ref="AE36:AE37"/>
    <mergeCell ref="Q38:Q39"/>
    <mergeCell ref="AE38:AE39"/>
    <mergeCell ref="Q40:Q41"/>
    <mergeCell ref="AE40:AE41"/>
    <mergeCell ref="AE30:AE31"/>
    <mergeCell ref="Q32:Q33"/>
    <mergeCell ref="Q34:Q35"/>
    <mergeCell ref="AE34:AE35"/>
    <mergeCell ref="AE32:AE33"/>
    <mergeCell ref="AE26:AE27"/>
    <mergeCell ref="Q26:Q27"/>
    <mergeCell ref="Q28:Q29"/>
    <mergeCell ref="AE28:AE29"/>
    <mergeCell ref="AE20:AE21"/>
    <mergeCell ref="Q22:Q23"/>
    <mergeCell ref="Q24:Q25"/>
    <mergeCell ref="AE24:AE25"/>
    <mergeCell ref="AE22:AE23"/>
    <mergeCell ref="AE14:AE15"/>
    <mergeCell ref="Q16:Q17"/>
    <mergeCell ref="AE16:AE17"/>
    <mergeCell ref="Q18:Q19"/>
    <mergeCell ref="AE18:AE19"/>
    <mergeCell ref="Q8:Q9"/>
    <mergeCell ref="AE8:AE9"/>
    <mergeCell ref="Q10:Q11"/>
    <mergeCell ref="AE10:AE11"/>
    <mergeCell ref="Q12:Q13"/>
    <mergeCell ref="AE12:AE13"/>
    <mergeCell ref="H5:H7"/>
    <mergeCell ref="I5:I7"/>
    <mergeCell ref="J5:J7"/>
    <mergeCell ref="J10:J11"/>
    <mergeCell ref="K10:K11"/>
    <mergeCell ref="L10:L11"/>
    <mergeCell ref="A8:A9"/>
    <mergeCell ref="B8:B9"/>
    <mergeCell ref="C8:C9"/>
    <mergeCell ref="D8:D9"/>
    <mergeCell ref="E8:E9"/>
    <mergeCell ref="G10:G11"/>
    <mergeCell ref="H10:H11"/>
    <mergeCell ref="I10:I11"/>
    <mergeCell ref="L8:L9"/>
    <mergeCell ref="A10:A11"/>
    <mergeCell ref="B10:B11"/>
    <mergeCell ref="C10:C11"/>
    <mergeCell ref="D10:D11"/>
    <mergeCell ref="E10:E11"/>
    <mergeCell ref="F10:F11"/>
    <mergeCell ref="F8:F9"/>
    <mergeCell ref="G8:G9"/>
    <mergeCell ref="G12:G13"/>
    <mergeCell ref="H12:H13"/>
    <mergeCell ref="I12:I13"/>
    <mergeCell ref="J12:J13"/>
    <mergeCell ref="K12:K13"/>
    <mergeCell ref="L12:L13"/>
    <mergeCell ref="A12:A13"/>
    <mergeCell ref="B12:B13"/>
    <mergeCell ref="C12:C13"/>
    <mergeCell ref="D12:D13"/>
    <mergeCell ref="E12:E13"/>
    <mergeCell ref="F12:F13"/>
    <mergeCell ref="A16:A17"/>
    <mergeCell ref="B16:B17"/>
    <mergeCell ref="C16:C17"/>
    <mergeCell ref="D16:D17"/>
    <mergeCell ref="E16:E17"/>
    <mergeCell ref="F16:F17"/>
    <mergeCell ref="G16:G17"/>
    <mergeCell ref="H16:H17"/>
    <mergeCell ref="H14:H15"/>
    <mergeCell ref="A14:A15"/>
    <mergeCell ref="B14:B15"/>
    <mergeCell ref="C14:C15"/>
    <mergeCell ref="D14:D15"/>
    <mergeCell ref="E14:E15"/>
    <mergeCell ref="F14:F15"/>
    <mergeCell ref="G14:G15"/>
    <mergeCell ref="L14:L15"/>
    <mergeCell ref="F18:F19"/>
    <mergeCell ref="I16:I17"/>
    <mergeCell ref="J16:J17"/>
    <mergeCell ref="K16:K17"/>
    <mergeCell ref="I20:I21"/>
    <mergeCell ref="J20:J21"/>
    <mergeCell ref="K20:K21"/>
    <mergeCell ref="L20:L21"/>
    <mergeCell ref="H20:H21"/>
    <mergeCell ref="I18:I19"/>
    <mergeCell ref="J18:J19"/>
    <mergeCell ref="K18:K19"/>
    <mergeCell ref="L18:L19"/>
    <mergeCell ref="I14:I15"/>
    <mergeCell ref="J14:J15"/>
    <mergeCell ref="K14:K15"/>
    <mergeCell ref="L16:L17"/>
    <mergeCell ref="A20:A21"/>
    <mergeCell ref="B20:B21"/>
    <mergeCell ref="C20:C21"/>
    <mergeCell ref="D20:D21"/>
    <mergeCell ref="E20:E21"/>
    <mergeCell ref="F20:F21"/>
    <mergeCell ref="G20:G21"/>
    <mergeCell ref="G18:G19"/>
    <mergeCell ref="H18:H19"/>
    <mergeCell ref="A18:A19"/>
    <mergeCell ref="B18:B19"/>
    <mergeCell ref="C18:C19"/>
    <mergeCell ref="D18:D19"/>
    <mergeCell ref="E18:E19"/>
    <mergeCell ref="I22:I23"/>
    <mergeCell ref="J22:J23"/>
    <mergeCell ref="K22:K23"/>
    <mergeCell ref="L22:L23"/>
    <mergeCell ref="A22:A23"/>
    <mergeCell ref="B22:B23"/>
    <mergeCell ref="G22:G23"/>
    <mergeCell ref="H22:H23"/>
    <mergeCell ref="C22:C23"/>
    <mergeCell ref="D22:D23"/>
    <mergeCell ref="E22:E23"/>
    <mergeCell ref="F22:F23"/>
    <mergeCell ref="A26:A27"/>
    <mergeCell ref="B26:B27"/>
    <mergeCell ref="C26:C27"/>
    <mergeCell ref="D26:D27"/>
    <mergeCell ref="E26:E27"/>
    <mergeCell ref="F26:F27"/>
    <mergeCell ref="J24:J25"/>
    <mergeCell ref="K24:K25"/>
    <mergeCell ref="L24:L25"/>
    <mergeCell ref="A24:A25"/>
    <mergeCell ref="B24:B25"/>
    <mergeCell ref="C24:C25"/>
    <mergeCell ref="D24:D25"/>
    <mergeCell ref="E24:E25"/>
    <mergeCell ref="F24:F25"/>
    <mergeCell ref="G24:G25"/>
    <mergeCell ref="H26:H27"/>
    <mergeCell ref="G26:G27"/>
    <mergeCell ref="H24:H25"/>
    <mergeCell ref="I24:I25"/>
    <mergeCell ref="L28:L29"/>
    <mergeCell ref="I32:I33"/>
    <mergeCell ref="I26:I27"/>
    <mergeCell ref="J26:J27"/>
    <mergeCell ref="K26:K27"/>
    <mergeCell ref="L26:L27"/>
    <mergeCell ref="J32:J33"/>
    <mergeCell ref="K32:K33"/>
    <mergeCell ref="L32:L33"/>
    <mergeCell ref="I28:I29"/>
    <mergeCell ref="J28:J29"/>
    <mergeCell ref="K28:K29"/>
    <mergeCell ref="L30:L31"/>
    <mergeCell ref="E30:E31"/>
    <mergeCell ref="F30:F31"/>
    <mergeCell ref="G30:G31"/>
    <mergeCell ref="H30:H31"/>
    <mergeCell ref="I30:I31"/>
    <mergeCell ref="J30:J31"/>
    <mergeCell ref="K30:K31"/>
    <mergeCell ref="A28:A29"/>
    <mergeCell ref="B28:B29"/>
    <mergeCell ref="C28:C29"/>
    <mergeCell ref="G32:G33"/>
    <mergeCell ref="H32:H33"/>
    <mergeCell ref="A36:A37"/>
    <mergeCell ref="B36:B37"/>
    <mergeCell ref="D28:D29"/>
    <mergeCell ref="E28:E29"/>
    <mergeCell ref="F28:F29"/>
    <mergeCell ref="G28:G29"/>
    <mergeCell ref="H28:H29"/>
    <mergeCell ref="F32:F33"/>
    <mergeCell ref="A30:A31"/>
    <mergeCell ref="B30:B31"/>
    <mergeCell ref="C30:C31"/>
    <mergeCell ref="D30:D31"/>
    <mergeCell ref="A32:A33"/>
    <mergeCell ref="B32:B33"/>
    <mergeCell ref="C32:C33"/>
    <mergeCell ref="D32:D33"/>
    <mergeCell ref="E32:E33"/>
    <mergeCell ref="G36:G37"/>
    <mergeCell ref="H36:H37"/>
    <mergeCell ref="H34:H35"/>
    <mergeCell ref="A34:A35"/>
    <mergeCell ref="B34:B35"/>
    <mergeCell ref="J34:J35"/>
    <mergeCell ref="K34:K35"/>
    <mergeCell ref="L34:L35"/>
    <mergeCell ref="J38:J39"/>
    <mergeCell ref="K38:K39"/>
    <mergeCell ref="L38:L39"/>
    <mergeCell ref="I36:I37"/>
    <mergeCell ref="J36:J37"/>
    <mergeCell ref="K36:K37"/>
    <mergeCell ref="L36:L37"/>
    <mergeCell ref="F40:F41"/>
    <mergeCell ref="A40:A41"/>
    <mergeCell ref="B40:B41"/>
    <mergeCell ref="C40:C41"/>
    <mergeCell ref="D40:D41"/>
    <mergeCell ref="G38:G39"/>
    <mergeCell ref="H38:H39"/>
    <mergeCell ref="I38:I39"/>
    <mergeCell ref="I34:I35"/>
    <mergeCell ref="C34:C35"/>
    <mergeCell ref="D34:D35"/>
    <mergeCell ref="E34:E35"/>
    <mergeCell ref="F34:F35"/>
    <mergeCell ref="G34:G35"/>
    <mergeCell ref="A44:A45"/>
    <mergeCell ref="B44:B45"/>
    <mergeCell ref="C44:C45"/>
    <mergeCell ref="D44:D45"/>
    <mergeCell ref="E44:E45"/>
    <mergeCell ref="F44:F45"/>
    <mergeCell ref="G44:G45"/>
    <mergeCell ref="C36:C37"/>
    <mergeCell ref="D36:D37"/>
    <mergeCell ref="E36:E37"/>
    <mergeCell ref="F36:F37"/>
    <mergeCell ref="A42:A43"/>
    <mergeCell ref="B42:B43"/>
    <mergeCell ref="C42:C43"/>
    <mergeCell ref="D42:D43"/>
    <mergeCell ref="E42:E43"/>
    <mergeCell ref="F42:F43"/>
    <mergeCell ref="A38:A39"/>
    <mergeCell ref="B38:B39"/>
    <mergeCell ref="C38:C39"/>
    <mergeCell ref="D38:D39"/>
    <mergeCell ref="E38:E39"/>
    <mergeCell ref="F38:F39"/>
    <mergeCell ref="E40:E41"/>
    <mergeCell ref="H42:H43"/>
    <mergeCell ref="I44:I45"/>
    <mergeCell ref="H44:H45"/>
    <mergeCell ref="J46:J47"/>
    <mergeCell ref="K46:K47"/>
    <mergeCell ref="L46:L47"/>
    <mergeCell ref="G42:G43"/>
    <mergeCell ref="G40:G41"/>
    <mergeCell ref="I42:I43"/>
    <mergeCell ref="J42:J43"/>
    <mergeCell ref="K42:K43"/>
    <mergeCell ref="L42:L43"/>
    <mergeCell ref="J44:J45"/>
    <mergeCell ref="K44:K45"/>
    <mergeCell ref="L44:L45"/>
    <mergeCell ref="H40:H41"/>
    <mergeCell ref="I40:I41"/>
    <mergeCell ref="J40:J41"/>
    <mergeCell ref="K40:K41"/>
    <mergeCell ref="L40:L41"/>
    <mergeCell ref="A46:A47"/>
    <mergeCell ref="B46:B47"/>
    <mergeCell ref="H46:H47"/>
    <mergeCell ref="I46:I47"/>
    <mergeCell ref="C46:C47"/>
    <mergeCell ref="D46:D47"/>
    <mergeCell ref="E46:E47"/>
    <mergeCell ref="F46:F47"/>
    <mergeCell ref="G46:G47"/>
    <mergeCell ref="L50:L51"/>
    <mergeCell ref="A50:A51"/>
    <mergeCell ref="B50:B51"/>
    <mergeCell ref="C50:C51"/>
    <mergeCell ref="L48:L49"/>
    <mergeCell ref="A48:A49"/>
    <mergeCell ref="B48:B49"/>
    <mergeCell ref="C48:C49"/>
    <mergeCell ref="D48:D49"/>
    <mergeCell ref="E48:E49"/>
    <mergeCell ref="F48:F49"/>
    <mergeCell ref="G48:G49"/>
    <mergeCell ref="H48:H49"/>
    <mergeCell ref="I48:I49"/>
    <mergeCell ref="J48:J49"/>
    <mergeCell ref="K48:K49"/>
    <mergeCell ref="D50:D51"/>
    <mergeCell ref="E50:E51"/>
    <mergeCell ref="F50:F51"/>
    <mergeCell ref="G50:G51"/>
    <mergeCell ref="H50:H51"/>
    <mergeCell ref="I50:I51"/>
    <mergeCell ref="J50:J51"/>
    <mergeCell ref="K50:K51"/>
    <mergeCell ref="A1:AA1"/>
    <mergeCell ref="A2:AA2"/>
    <mergeCell ref="A3:AA3"/>
    <mergeCell ref="A4:AA4"/>
    <mergeCell ref="P5:P7"/>
    <mergeCell ref="Q5:AA5"/>
    <mergeCell ref="Q6:AA6"/>
    <mergeCell ref="M8:M9"/>
    <mergeCell ref="I8:I9"/>
    <mergeCell ref="J8:J9"/>
    <mergeCell ref="K8:K9"/>
    <mergeCell ref="A5:A7"/>
    <mergeCell ref="B5:B7"/>
    <mergeCell ref="C5:C7"/>
    <mergeCell ref="D5:D7"/>
    <mergeCell ref="E5:E7"/>
    <mergeCell ref="F5:F7"/>
    <mergeCell ref="M5:M7"/>
    <mergeCell ref="K5:K7"/>
    <mergeCell ref="L5:L7"/>
    <mergeCell ref="N5:N7"/>
    <mergeCell ref="O5:O7"/>
    <mergeCell ref="G5:G7"/>
    <mergeCell ref="H8:H9"/>
    <mergeCell ref="M10:M11"/>
    <mergeCell ref="M12:M13"/>
    <mergeCell ref="M14:M15"/>
    <mergeCell ref="M16:M17"/>
    <mergeCell ref="M18:M19"/>
    <mergeCell ref="Q14:Q15"/>
    <mergeCell ref="M22:M23"/>
    <mergeCell ref="M24:M25"/>
    <mergeCell ref="M46:M47"/>
    <mergeCell ref="M26:M27"/>
    <mergeCell ref="M20:M21"/>
    <mergeCell ref="Q20:Q21"/>
    <mergeCell ref="M28:M29"/>
    <mergeCell ref="M30:M31"/>
    <mergeCell ref="M32:M33"/>
    <mergeCell ref="M34:M35"/>
    <mergeCell ref="Q30:Q31"/>
    <mergeCell ref="AB5:AE6"/>
    <mergeCell ref="M48:M49"/>
    <mergeCell ref="M50:M51"/>
    <mergeCell ref="Q46:Q47"/>
    <mergeCell ref="M36:M37"/>
    <mergeCell ref="M52:M53"/>
    <mergeCell ref="A52:A53"/>
    <mergeCell ref="B52:B53"/>
    <mergeCell ref="C52:C53"/>
    <mergeCell ref="D52:D53"/>
    <mergeCell ref="E52:E53"/>
    <mergeCell ref="F52:F53"/>
    <mergeCell ref="G52:G53"/>
    <mergeCell ref="H52:H53"/>
    <mergeCell ref="I52:I53"/>
    <mergeCell ref="J52:J53"/>
    <mergeCell ref="K52:K53"/>
    <mergeCell ref="L52:L53"/>
    <mergeCell ref="N36:N37"/>
    <mergeCell ref="Q36:Q37"/>
    <mergeCell ref="M40:M41"/>
    <mergeCell ref="M42:M43"/>
    <mergeCell ref="M44:M45"/>
    <mergeCell ref="M38:M39"/>
  </mergeCells>
  <dataValidations count="1">
    <dataValidation type="list" allowBlank="1" showInputMessage="1" showErrorMessage="1" sqref="F36 F38">
      <formula1>#REF!</formula1>
    </dataValidation>
  </dataValidations>
  <pageMargins left="0.70866141732283472" right="0.70866141732283472" top="0.74803149606299213" bottom="0.74803149606299213" header="0.31496062992125984" footer="0.31496062992125984"/>
  <pageSetup paperSize="9" scale="13"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'C:\Documents and Settings\MadeleineJ\Local Settings\Temporary Internet Files\Content.Outlook\D29IB1HD\[A1 Schedule - Ver 2.3.  - 02 December 2010 - 25 April 2011.xlsx]cds strategies 17 18'!#REF!</xm:f>
          </x14:formula1>
          <xm:sqref>C34 C26 C18 C24 C8 C22 C10 C30 C16 C32 C12 C14 C20 C28</xm:sqref>
        </x14:dataValidation>
        <x14:dataValidation type="list" allowBlank="1" showInputMessage="1" showErrorMessage="1">
          <x14:formula1>
            <xm:f>'C:\Users\LacilP\Desktop\MASTER SDBIP OP\20 21 FY\20 21 FY SDBIP OP ORIGINAL\SUBMISSIONS RECEIVED\[IRPTN   02 JUNE 2020.xlsx]kpa''s'!#REF!</xm:f>
          </x14:formula1>
          <xm:sqref>E36:E41 E44:E53</xm:sqref>
        </x14:dataValidation>
        <x14:dataValidation type="list" allowBlank="1" showInputMessage="1" showErrorMessage="1">
          <x14:formula1>
            <xm:f>'C:\Users\LacilP\Desktop\MASTER SDBIP OP\20 21 FY\20 21 FY SDBIP OP ORIGINAL\SUBMISSIONS RECEIVED\[IRPTN   02 JUNE 2020.xlsx]cds strategies 17 18'!#REF!</xm:f>
          </x14:formula1>
          <xm:sqref>C36:C41 C44:C53</xm:sqref>
        </x14:dataValidation>
        <x14:dataValidation type="list" allowBlank="1" showInputMessage="1" showErrorMessage="1">
          <x14:formula1>
            <xm:f>'Z:\MID YEAR 2017 2018\SDBIP &amp; OP 17 18 AMENDED final final 13 7 2017\[OP 2017 2018 MASTER FINAL 26 6 17.xlsx]cds strategies 16 17'!#REF!</xm:f>
          </x14:formula1>
          <xm:sqref>C42:C43</xm:sqref>
        </x14:dataValidation>
        <x14:dataValidation type="list" allowBlank="1" showInputMessage="1" showErrorMessage="1">
          <x14:formula1>
            <xm:f>'Z:\MID YEAR 2017 2018\SDBIP &amp; OP 17 18 AMENDED final final 13 7 2017\[OP 2017 2018 MASTER FINAL 26 6 17.xlsx]kpa''s'!#REF!</xm:f>
          </x14:formula1>
          <xm:sqref>E42</xm:sqref>
        </x14:dataValidation>
        <x14:dataValidation type="list" allowBlank="1" showInputMessage="1" showErrorMessage="1">
          <x14:formula1>
            <xm:f>'C:\Documents and Settings\MadeleineJ\Local Settings\Temporary Internet Files\Content.Outlook\D29IB1HD\[A1 Schedule - Ver 2.3.  - 02 December 2010 - 25 April 2011.xlsx]kpa''s'!#REF!</xm:f>
          </x14:formula1>
          <xm:sqref>E8:E35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B173"/>
  <sheetViews>
    <sheetView view="pageBreakPreview" topLeftCell="A16" zoomScale="20" zoomScaleNormal="90" zoomScaleSheetLayoutView="20" workbookViewId="0">
      <selection activeCell="AC8" sqref="AC8:AC9"/>
    </sheetView>
  </sheetViews>
  <sheetFormatPr defaultColWidth="9.109375" defaultRowHeight="25.8"/>
  <cols>
    <col min="1" max="1" width="12.109375" style="156" customWidth="1"/>
    <col min="2" max="2" width="15" style="156" customWidth="1"/>
    <col min="3" max="3" width="32.33203125" style="156" customWidth="1"/>
    <col min="4" max="4" width="18.6640625" style="156" customWidth="1"/>
    <col min="5" max="5" width="34.21875" style="156" customWidth="1"/>
    <col min="6" max="6" width="35.109375" style="156" customWidth="1"/>
    <col min="7" max="7" width="32.109375" style="156" customWidth="1"/>
    <col min="8" max="8" width="25.5546875" style="156" customWidth="1"/>
    <col min="9" max="9" width="35.44140625" style="100" customWidth="1"/>
    <col min="10" max="10" width="56.6640625" style="156" customWidth="1"/>
    <col min="11" max="11" width="48.21875" style="156" customWidth="1"/>
    <col min="12" max="12" width="54" style="156" customWidth="1"/>
    <col min="13" max="13" width="45.44140625" style="156" customWidth="1"/>
    <col min="14" max="14" width="51" style="160" customWidth="1"/>
    <col min="15" max="16" width="42.109375" style="160" customWidth="1"/>
    <col min="17" max="17" width="135.33203125" style="156" hidden="1" customWidth="1"/>
    <col min="18" max="18" width="90.33203125" style="156" hidden="1" customWidth="1"/>
    <col min="19" max="19" width="92.77734375" style="156" hidden="1" customWidth="1"/>
    <col min="20" max="20" width="173.44140625" style="156" hidden="1" customWidth="1"/>
    <col min="21" max="21" width="172.109375" style="156" hidden="1" customWidth="1"/>
    <col min="22" max="22" width="65.6640625" style="156" hidden="1" customWidth="1"/>
    <col min="23" max="23" width="80.88671875" style="156" hidden="1" customWidth="1"/>
    <col min="24" max="24" width="65.33203125" style="156" hidden="1" customWidth="1"/>
    <col min="25" max="25" width="78.44140625" style="156" customWidth="1"/>
    <col min="26" max="26" width="72.77734375" style="156" hidden="1" customWidth="1"/>
    <col min="27" max="27" width="73.44140625" style="156" hidden="1" customWidth="1"/>
    <col min="28" max="28" width="56.44140625" style="156" customWidth="1"/>
    <col min="29" max="29" width="58.109375" style="156" customWidth="1"/>
    <col min="30" max="30" width="37.5546875" style="156" customWidth="1"/>
    <col min="31" max="31" width="38" style="156" customWidth="1"/>
    <col min="32" max="32" width="33" style="156" customWidth="1"/>
    <col min="33" max="33" width="38.5546875" style="156" customWidth="1"/>
    <col min="34" max="16384" width="9.109375" style="156"/>
  </cols>
  <sheetData>
    <row r="1" spans="1:80" ht="33">
      <c r="A1" s="328" t="s">
        <v>1145</v>
      </c>
      <c r="B1" s="328"/>
      <c r="C1" s="328"/>
      <c r="D1" s="328"/>
      <c r="E1" s="328"/>
      <c r="F1" s="328"/>
      <c r="G1" s="328"/>
      <c r="H1" s="328"/>
      <c r="I1" s="328"/>
      <c r="J1" s="328"/>
      <c r="K1" s="328"/>
      <c r="L1" s="328"/>
      <c r="M1" s="328"/>
      <c r="N1" s="265"/>
      <c r="O1" s="265"/>
      <c r="P1" s="265"/>
      <c r="Q1" s="165"/>
      <c r="R1" s="165"/>
      <c r="S1" s="165"/>
      <c r="T1" s="165"/>
      <c r="U1" s="165"/>
      <c r="V1" s="165"/>
      <c r="W1" s="166"/>
      <c r="X1" s="166"/>
      <c r="Y1" s="166"/>
      <c r="Z1" s="166"/>
      <c r="AA1" s="166"/>
      <c r="AB1" s="166"/>
      <c r="AC1" s="166"/>
      <c r="AD1" s="166"/>
    </row>
    <row r="2" spans="1:80" ht="33">
      <c r="A2" s="328" t="s">
        <v>30</v>
      </c>
      <c r="B2" s="328"/>
      <c r="C2" s="328"/>
      <c r="D2" s="328"/>
      <c r="E2" s="328"/>
      <c r="F2" s="328"/>
      <c r="G2" s="328"/>
      <c r="H2" s="328"/>
      <c r="I2" s="328"/>
      <c r="J2" s="165"/>
      <c r="K2" s="165"/>
      <c r="L2" s="165"/>
      <c r="M2" s="165"/>
      <c r="N2" s="165"/>
      <c r="O2" s="165"/>
      <c r="P2" s="165"/>
      <c r="Q2" s="165"/>
      <c r="R2" s="165"/>
      <c r="S2" s="165"/>
      <c r="T2" s="165"/>
      <c r="U2" s="165"/>
      <c r="V2" s="165"/>
      <c r="W2" s="166"/>
      <c r="X2" s="166"/>
      <c r="Y2" s="166"/>
      <c r="Z2" s="166"/>
      <c r="AA2" s="166"/>
      <c r="AB2" s="166"/>
      <c r="AC2" s="166"/>
      <c r="AD2" s="166"/>
    </row>
    <row r="3" spans="1:80" ht="33">
      <c r="A3" s="328" t="s">
        <v>336</v>
      </c>
      <c r="B3" s="328"/>
      <c r="C3" s="328"/>
      <c r="D3" s="328"/>
      <c r="E3" s="328"/>
      <c r="F3" s="328"/>
      <c r="G3" s="328"/>
      <c r="H3" s="328"/>
      <c r="I3" s="328"/>
      <c r="J3" s="165"/>
      <c r="K3" s="165"/>
      <c r="L3" s="165"/>
      <c r="M3" s="165"/>
      <c r="N3" s="165"/>
      <c r="O3" s="165"/>
      <c r="P3" s="165"/>
      <c r="Q3" s="165"/>
      <c r="R3" s="165"/>
      <c r="S3" s="165"/>
      <c r="T3" s="165"/>
      <c r="U3" s="165"/>
      <c r="V3" s="165"/>
      <c r="W3" s="166"/>
      <c r="X3" s="166"/>
      <c r="Y3" s="166"/>
      <c r="Z3" s="166"/>
      <c r="AA3" s="166"/>
      <c r="AB3" s="166"/>
      <c r="AC3" s="166"/>
      <c r="AD3" s="166"/>
    </row>
    <row r="4" spans="1:80" ht="33">
      <c r="A4" s="328"/>
      <c r="B4" s="328"/>
      <c r="C4" s="265"/>
      <c r="D4" s="166"/>
      <c r="E4" s="166"/>
      <c r="F4" s="166"/>
      <c r="G4" s="166"/>
      <c r="H4" s="166"/>
      <c r="I4" s="94"/>
      <c r="J4" s="166"/>
      <c r="K4" s="166"/>
      <c r="L4" s="166"/>
      <c r="M4" s="166"/>
      <c r="N4" s="166"/>
      <c r="O4" s="166"/>
      <c r="P4" s="166"/>
      <c r="Q4" s="166"/>
      <c r="R4" s="166"/>
      <c r="S4" s="166"/>
      <c r="T4" s="166"/>
      <c r="U4" s="166"/>
      <c r="V4" s="166"/>
      <c r="W4" s="166"/>
      <c r="X4" s="166"/>
      <c r="Y4" s="166"/>
      <c r="Z4" s="166"/>
      <c r="AA4" s="166"/>
      <c r="AB4" s="166"/>
      <c r="AC4" s="166"/>
      <c r="AD4" s="166"/>
    </row>
    <row r="5" spans="1:80" ht="37.950000000000003" customHeight="1">
      <c r="A5" s="329" t="s">
        <v>0</v>
      </c>
      <c r="B5" s="329" t="s">
        <v>1</v>
      </c>
      <c r="C5" s="329" t="s">
        <v>67</v>
      </c>
      <c r="D5" s="329" t="s">
        <v>2</v>
      </c>
      <c r="E5" s="329" t="s">
        <v>47</v>
      </c>
      <c r="F5" s="329" t="s">
        <v>4</v>
      </c>
      <c r="G5" s="329" t="s">
        <v>5</v>
      </c>
      <c r="H5" s="329" t="s">
        <v>6</v>
      </c>
      <c r="I5" s="329" t="s">
        <v>7</v>
      </c>
      <c r="J5" s="329" t="s">
        <v>8</v>
      </c>
      <c r="K5" s="331" t="s">
        <v>1150</v>
      </c>
      <c r="L5" s="329" t="s">
        <v>9</v>
      </c>
      <c r="M5" s="329" t="s">
        <v>1224</v>
      </c>
      <c r="N5" s="329" t="s">
        <v>2755</v>
      </c>
      <c r="O5" s="329" t="s">
        <v>27</v>
      </c>
      <c r="P5" s="329" t="s">
        <v>2756</v>
      </c>
      <c r="Q5" s="337" t="s">
        <v>10</v>
      </c>
      <c r="R5" s="337"/>
      <c r="S5" s="337"/>
      <c r="T5" s="337"/>
      <c r="U5" s="337"/>
      <c r="V5" s="337"/>
      <c r="W5" s="337"/>
      <c r="X5" s="337"/>
      <c r="Y5" s="337"/>
      <c r="Z5" s="337"/>
      <c r="AA5" s="337"/>
      <c r="AB5" s="337"/>
      <c r="AC5" s="337"/>
      <c r="AD5" s="402" t="s">
        <v>2775</v>
      </c>
      <c r="AE5" s="403"/>
      <c r="AF5" s="403"/>
      <c r="AG5" s="404"/>
    </row>
    <row r="6" spans="1:80" ht="37.950000000000003" customHeight="1">
      <c r="A6" s="329"/>
      <c r="B6" s="329"/>
      <c r="C6" s="329"/>
      <c r="D6" s="329"/>
      <c r="E6" s="329"/>
      <c r="F6" s="329"/>
      <c r="G6" s="329"/>
      <c r="H6" s="329"/>
      <c r="I6" s="329"/>
      <c r="J6" s="329"/>
      <c r="K6" s="332"/>
      <c r="L6" s="329"/>
      <c r="M6" s="329"/>
      <c r="N6" s="329"/>
      <c r="O6" s="329"/>
      <c r="P6" s="329"/>
      <c r="Q6" s="337" t="s">
        <v>11</v>
      </c>
      <c r="R6" s="337"/>
      <c r="S6" s="337"/>
      <c r="T6" s="337"/>
      <c r="U6" s="337"/>
      <c r="V6" s="337"/>
      <c r="W6" s="337"/>
      <c r="X6" s="337"/>
      <c r="Y6" s="337"/>
      <c r="Z6" s="337"/>
      <c r="AA6" s="337"/>
      <c r="AB6" s="337"/>
      <c r="AC6" s="337"/>
      <c r="AD6" s="405"/>
      <c r="AE6" s="406"/>
      <c r="AF6" s="406"/>
      <c r="AG6" s="407"/>
    </row>
    <row r="7" spans="1:80" ht="219.75" customHeight="1">
      <c r="A7" s="330"/>
      <c r="B7" s="330"/>
      <c r="C7" s="330"/>
      <c r="D7" s="330"/>
      <c r="E7" s="330"/>
      <c r="F7" s="330"/>
      <c r="G7" s="330"/>
      <c r="H7" s="330"/>
      <c r="I7" s="330"/>
      <c r="J7" s="330"/>
      <c r="K7" s="333"/>
      <c r="L7" s="330"/>
      <c r="M7" s="330"/>
      <c r="N7" s="330"/>
      <c r="O7" s="330"/>
      <c r="P7" s="330"/>
      <c r="Q7" s="46" t="s">
        <v>12</v>
      </c>
      <c r="R7" s="46" t="s">
        <v>13</v>
      </c>
      <c r="S7" s="47" t="s">
        <v>14</v>
      </c>
      <c r="T7" s="46" t="s">
        <v>15</v>
      </c>
      <c r="U7" s="46" t="s">
        <v>16</v>
      </c>
      <c r="V7" s="48" t="s">
        <v>17</v>
      </c>
      <c r="W7" s="46" t="s">
        <v>18</v>
      </c>
      <c r="X7" s="46" t="s">
        <v>19</v>
      </c>
      <c r="Y7" s="48" t="s">
        <v>20</v>
      </c>
      <c r="Z7" s="46" t="s">
        <v>21</v>
      </c>
      <c r="AA7" s="46" t="s">
        <v>22</v>
      </c>
      <c r="AB7" s="48" t="s">
        <v>327</v>
      </c>
      <c r="AC7" s="49" t="s">
        <v>1048</v>
      </c>
      <c r="AD7" s="49" t="s">
        <v>3590</v>
      </c>
      <c r="AE7" s="264" t="s">
        <v>2771</v>
      </c>
      <c r="AF7" s="264" t="s">
        <v>2770</v>
      </c>
      <c r="AG7" s="264" t="s">
        <v>2769</v>
      </c>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row>
    <row r="8" spans="1:80" ht="409.2" customHeight="1">
      <c r="A8" s="465" t="s">
        <v>73</v>
      </c>
      <c r="B8" s="465" t="s">
        <v>74</v>
      </c>
      <c r="C8" s="444" t="s">
        <v>69</v>
      </c>
      <c r="D8" s="444" t="s">
        <v>1857</v>
      </c>
      <c r="E8" s="443" t="s">
        <v>62</v>
      </c>
      <c r="F8" s="465" t="s">
        <v>1858</v>
      </c>
      <c r="G8" s="465" t="s">
        <v>1859</v>
      </c>
      <c r="H8" s="465">
        <v>34</v>
      </c>
      <c r="I8" s="465" t="s">
        <v>1212</v>
      </c>
      <c r="J8" s="465" t="s">
        <v>3227</v>
      </c>
      <c r="K8" s="465" t="s">
        <v>3227</v>
      </c>
      <c r="L8" s="465" t="s">
        <v>1877</v>
      </c>
      <c r="M8" s="464" t="s">
        <v>1878</v>
      </c>
      <c r="N8" s="498">
        <v>7150000</v>
      </c>
      <c r="O8" s="448" t="s">
        <v>80</v>
      </c>
      <c r="P8" s="448" t="s">
        <v>925</v>
      </c>
      <c r="Q8" s="537" t="s">
        <v>2637</v>
      </c>
      <c r="R8" s="537" t="s">
        <v>289</v>
      </c>
      <c r="S8" s="537" t="s">
        <v>2638</v>
      </c>
      <c r="T8" s="537" t="s">
        <v>2639</v>
      </c>
      <c r="U8" s="537" t="s">
        <v>2640</v>
      </c>
      <c r="V8" s="537" t="s">
        <v>2641</v>
      </c>
      <c r="W8" s="537" t="s">
        <v>2642</v>
      </c>
      <c r="X8" s="537" t="s">
        <v>2643</v>
      </c>
      <c r="Y8" s="537" t="s">
        <v>2644</v>
      </c>
      <c r="Z8" s="537" t="s">
        <v>2645</v>
      </c>
      <c r="AA8" s="537" t="s">
        <v>2646</v>
      </c>
      <c r="AB8" s="537" t="s">
        <v>2647</v>
      </c>
      <c r="AC8" s="465" t="s">
        <v>1860</v>
      </c>
      <c r="AD8" s="441" t="s">
        <v>289</v>
      </c>
      <c r="AE8" s="441" t="s">
        <v>289</v>
      </c>
      <c r="AF8" s="441" t="s">
        <v>289</v>
      </c>
      <c r="AG8" s="441" t="s">
        <v>289</v>
      </c>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row>
    <row r="9" spans="1:80" ht="70.2" customHeight="1">
      <c r="A9" s="465"/>
      <c r="B9" s="465"/>
      <c r="C9" s="444"/>
      <c r="D9" s="444"/>
      <c r="E9" s="443"/>
      <c r="F9" s="465"/>
      <c r="G9" s="465"/>
      <c r="H9" s="465"/>
      <c r="I9" s="465"/>
      <c r="J9" s="465"/>
      <c r="K9" s="465"/>
      <c r="L9" s="465"/>
      <c r="M9" s="464"/>
      <c r="N9" s="440" t="s">
        <v>289</v>
      </c>
      <c r="O9" s="440" t="s">
        <v>289</v>
      </c>
      <c r="P9" s="440" t="s">
        <v>289</v>
      </c>
      <c r="Q9" s="537"/>
      <c r="R9" s="537"/>
      <c r="S9" s="440" t="s">
        <v>289</v>
      </c>
      <c r="T9" s="440" t="s">
        <v>289</v>
      </c>
      <c r="U9" s="440" t="s">
        <v>289</v>
      </c>
      <c r="V9" s="440" t="s">
        <v>289</v>
      </c>
      <c r="W9" s="440" t="s">
        <v>289</v>
      </c>
      <c r="X9" s="440" t="s">
        <v>289</v>
      </c>
      <c r="Y9" s="440" t="s">
        <v>289</v>
      </c>
      <c r="Z9" s="440" t="s">
        <v>289</v>
      </c>
      <c r="AA9" s="440" t="s">
        <v>289</v>
      </c>
      <c r="AB9" s="440" t="s">
        <v>289</v>
      </c>
      <c r="AC9" s="465"/>
      <c r="AD9" s="441" t="s">
        <v>289</v>
      </c>
      <c r="AE9" s="441" t="s">
        <v>289</v>
      </c>
      <c r="AF9" s="441" t="s">
        <v>289</v>
      </c>
      <c r="AG9" s="441" t="s">
        <v>289</v>
      </c>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row>
    <row r="10" spans="1:80" ht="409.2" customHeight="1">
      <c r="A10" s="465" t="s">
        <v>73</v>
      </c>
      <c r="B10" s="465" t="s">
        <v>324</v>
      </c>
      <c r="C10" s="444" t="s">
        <v>69</v>
      </c>
      <c r="D10" s="444" t="s">
        <v>1861</v>
      </c>
      <c r="E10" s="443" t="s">
        <v>62</v>
      </c>
      <c r="F10" s="465" t="s">
        <v>1858</v>
      </c>
      <c r="G10" s="465" t="s">
        <v>1862</v>
      </c>
      <c r="H10" s="465">
        <v>8</v>
      </c>
      <c r="I10" s="465" t="s">
        <v>1212</v>
      </c>
      <c r="J10" s="538" t="s">
        <v>3228</v>
      </c>
      <c r="K10" s="538" t="s">
        <v>3228</v>
      </c>
      <c r="L10" s="538" t="s">
        <v>1876</v>
      </c>
      <c r="M10" s="464" t="s">
        <v>1878</v>
      </c>
      <c r="N10" s="498">
        <v>0</v>
      </c>
      <c r="O10" s="462" t="s">
        <v>80</v>
      </c>
      <c r="P10" s="448" t="s">
        <v>924</v>
      </c>
      <c r="Q10" s="466" t="s">
        <v>289</v>
      </c>
      <c r="R10" s="466" t="s">
        <v>289</v>
      </c>
      <c r="S10" s="466" t="s">
        <v>289</v>
      </c>
      <c r="T10" s="466" t="s">
        <v>2648</v>
      </c>
      <c r="U10" s="466" t="s">
        <v>289</v>
      </c>
      <c r="V10" s="466" t="s">
        <v>289</v>
      </c>
      <c r="W10" s="440" t="s">
        <v>2649</v>
      </c>
      <c r="X10" s="440" t="s">
        <v>2650</v>
      </c>
      <c r="Y10" s="440" t="s">
        <v>289</v>
      </c>
      <c r="Z10" s="440" t="s">
        <v>2651</v>
      </c>
      <c r="AA10" s="440" t="s">
        <v>2652</v>
      </c>
      <c r="AB10" s="539" t="s">
        <v>2653</v>
      </c>
      <c r="AC10" s="538" t="s">
        <v>1863</v>
      </c>
      <c r="AD10" s="441" t="s">
        <v>289</v>
      </c>
      <c r="AE10" s="441" t="s">
        <v>289</v>
      </c>
      <c r="AF10" s="441" t="s">
        <v>289</v>
      </c>
      <c r="AG10" s="441" t="s">
        <v>289</v>
      </c>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row>
    <row r="11" spans="1:80" ht="62.4" customHeight="1">
      <c r="A11" s="465"/>
      <c r="B11" s="465"/>
      <c r="C11" s="444"/>
      <c r="D11" s="444"/>
      <c r="E11" s="443"/>
      <c r="F11" s="465"/>
      <c r="G11" s="465"/>
      <c r="H11" s="465"/>
      <c r="I11" s="465"/>
      <c r="J11" s="540"/>
      <c r="K11" s="540"/>
      <c r="L11" s="540"/>
      <c r="M11" s="464"/>
      <c r="N11" s="440" t="s">
        <v>289</v>
      </c>
      <c r="O11" s="440" t="s">
        <v>289</v>
      </c>
      <c r="P11" s="440" t="s">
        <v>289</v>
      </c>
      <c r="Q11" s="466"/>
      <c r="R11" s="466"/>
      <c r="S11" s="440" t="s">
        <v>289</v>
      </c>
      <c r="T11" s="440" t="s">
        <v>289</v>
      </c>
      <c r="U11" s="440" t="s">
        <v>289</v>
      </c>
      <c r="V11" s="440" t="s">
        <v>289</v>
      </c>
      <c r="W11" s="440" t="s">
        <v>289</v>
      </c>
      <c r="X11" s="440" t="s">
        <v>289</v>
      </c>
      <c r="Y11" s="440" t="s">
        <v>289</v>
      </c>
      <c r="Z11" s="440" t="s">
        <v>289</v>
      </c>
      <c r="AA11" s="440" t="s">
        <v>289</v>
      </c>
      <c r="AB11" s="440" t="s">
        <v>289</v>
      </c>
      <c r="AC11" s="540"/>
      <c r="AD11" s="441" t="s">
        <v>289</v>
      </c>
      <c r="AE11" s="441" t="s">
        <v>289</v>
      </c>
      <c r="AF11" s="441" t="s">
        <v>289</v>
      </c>
      <c r="AG11" s="441" t="s">
        <v>289</v>
      </c>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row>
    <row r="12" spans="1:80" ht="399" customHeight="1">
      <c r="A12" s="465" t="s">
        <v>73</v>
      </c>
      <c r="B12" s="465" t="s">
        <v>223</v>
      </c>
      <c r="C12" s="444" t="s">
        <v>69</v>
      </c>
      <c r="D12" s="444" t="s">
        <v>1864</v>
      </c>
      <c r="E12" s="443" t="s">
        <v>62</v>
      </c>
      <c r="F12" s="465" t="s">
        <v>1858</v>
      </c>
      <c r="G12" s="465" t="s">
        <v>1862</v>
      </c>
      <c r="H12" s="465">
        <v>24</v>
      </c>
      <c r="I12" s="465" t="s">
        <v>1212</v>
      </c>
      <c r="J12" s="538" t="s">
        <v>3229</v>
      </c>
      <c r="K12" s="538" t="s">
        <v>3229</v>
      </c>
      <c r="L12" s="538" t="s">
        <v>1875</v>
      </c>
      <c r="M12" s="464" t="s">
        <v>1879</v>
      </c>
      <c r="N12" s="498">
        <v>1500000</v>
      </c>
      <c r="O12" s="448" t="s">
        <v>80</v>
      </c>
      <c r="P12" s="448" t="s">
        <v>923</v>
      </c>
      <c r="Q12" s="466" t="s">
        <v>289</v>
      </c>
      <c r="R12" s="466" t="s">
        <v>289</v>
      </c>
      <c r="S12" s="541" t="s">
        <v>289</v>
      </c>
      <c r="T12" s="466" t="s">
        <v>2654</v>
      </c>
      <c r="U12" s="466" t="s">
        <v>289</v>
      </c>
      <c r="V12" s="466" t="s">
        <v>2655</v>
      </c>
      <c r="W12" s="440" t="s">
        <v>289</v>
      </c>
      <c r="X12" s="440" t="s">
        <v>289</v>
      </c>
      <c r="Y12" s="440" t="s">
        <v>2656</v>
      </c>
      <c r="Z12" s="440" t="s">
        <v>2657</v>
      </c>
      <c r="AA12" s="440" t="s">
        <v>289</v>
      </c>
      <c r="AB12" s="440" t="s">
        <v>2658</v>
      </c>
      <c r="AC12" s="464" t="s">
        <v>1863</v>
      </c>
      <c r="AD12" s="441" t="s">
        <v>289</v>
      </c>
      <c r="AE12" s="441" t="s">
        <v>289</v>
      </c>
      <c r="AF12" s="441" t="s">
        <v>289</v>
      </c>
      <c r="AG12" s="441" t="s">
        <v>289</v>
      </c>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row>
    <row r="13" spans="1:80" ht="62.4" customHeight="1">
      <c r="A13" s="465"/>
      <c r="B13" s="465"/>
      <c r="C13" s="444"/>
      <c r="D13" s="444"/>
      <c r="E13" s="443"/>
      <c r="F13" s="465"/>
      <c r="G13" s="465"/>
      <c r="H13" s="465"/>
      <c r="I13" s="465"/>
      <c r="J13" s="540"/>
      <c r="K13" s="540"/>
      <c r="L13" s="540"/>
      <c r="M13" s="464"/>
      <c r="N13" s="440" t="s">
        <v>289</v>
      </c>
      <c r="O13" s="440" t="s">
        <v>289</v>
      </c>
      <c r="P13" s="440" t="s">
        <v>289</v>
      </c>
      <c r="Q13" s="466"/>
      <c r="R13" s="510"/>
      <c r="S13" s="440" t="s">
        <v>289</v>
      </c>
      <c r="T13" s="440" t="s">
        <v>289</v>
      </c>
      <c r="U13" s="440" t="s">
        <v>289</v>
      </c>
      <c r="V13" s="440" t="s">
        <v>289</v>
      </c>
      <c r="W13" s="440" t="s">
        <v>289</v>
      </c>
      <c r="X13" s="440" t="s">
        <v>289</v>
      </c>
      <c r="Y13" s="440" t="s">
        <v>289</v>
      </c>
      <c r="Z13" s="440" t="s">
        <v>289</v>
      </c>
      <c r="AA13" s="440" t="s">
        <v>289</v>
      </c>
      <c r="AB13" s="440" t="s">
        <v>289</v>
      </c>
      <c r="AC13" s="464"/>
      <c r="AD13" s="441" t="s">
        <v>289</v>
      </c>
      <c r="AE13" s="441" t="s">
        <v>289</v>
      </c>
      <c r="AF13" s="441" t="s">
        <v>289</v>
      </c>
      <c r="AG13" s="441" t="s">
        <v>289</v>
      </c>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row>
    <row r="14" spans="1:80" ht="408.6" customHeight="1">
      <c r="A14" s="465" t="s">
        <v>73</v>
      </c>
      <c r="B14" s="465" t="s">
        <v>74</v>
      </c>
      <c r="C14" s="444" t="s">
        <v>69</v>
      </c>
      <c r="D14" s="444" t="s">
        <v>1865</v>
      </c>
      <c r="E14" s="443" t="s">
        <v>62</v>
      </c>
      <c r="F14" s="465" t="s">
        <v>1858</v>
      </c>
      <c r="G14" s="465" t="s">
        <v>1866</v>
      </c>
      <c r="H14" s="465">
        <v>38</v>
      </c>
      <c r="I14" s="465" t="s">
        <v>1212</v>
      </c>
      <c r="J14" s="538" t="s">
        <v>3230</v>
      </c>
      <c r="K14" s="538" t="s">
        <v>3230</v>
      </c>
      <c r="L14" s="538" t="s">
        <v>1867</v>
      </c>
      <c r="M14" s="538" t="s">
        <v>1880</v>
      </c>
      <c r="N14" s="498">
        <v>94906.63</v>
      </c>
      <c r="O14" s="435" t="s">
        <v>80</v>
      </c>
      <c r="P14" s="448" t="s">
        <v>928</v>
      </c>
      <c r="Q14" s="440" t="s">
        <v>289</v>
      </c>
      <c r="R14" s="440" t="s">
        <v>289</v>
      </c>
      <c r="S14" s="440" t="s">
        <v>289</v>
      </c>
      <c r="T14" s="440" t="s">
        <v>289</v>
      </c>
      <c r="U14" s="440" t="s">
        <v>289</v>
      </c>
      <c r="V14" s="440" t="s">
        <v>2659</v>
      </c>
      <c r="W14" s="440" t="s">
        <v>2660</v>
      </c>
      <c r="X14" s="542" t="s">
        <v>2661</v>
      </c>
      <c r="Y14" s="440" t="s">
        <v>2662</v>
      </c>
      <c r="Z14" s="440" t="s">
        <v>2663</v>
      </c>
      <c r="AA14" s="440" t="s">
        <v>2664</v>
      </c>
      <c r="AB14" s="543" t="s">
        <v>2665</v>
      </c>
      <c r="AC14" s="440" t="s">
        <v>1868</v>
      </c>
      <c r="AD14" s="441" t="s">
        <v>289</v>
      </c>
      <c r="AE14" s="441" t="s">
        <v>289</v>
      </c>
      <c r="AF14" s="441" t="s">
        <v>289</v>
      </c>
      <c r="AG14" s="441" t="s">
        <v>289</v>
      </c>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row>
    <row r="15" spans="1:80" ht="75.75" customHeight="1">
      <c r="A15" s="465"/>
      <c r="B15" s="465"/>
      <c r="C15" s="444"/>
      <c r="D15" s="444"/>
      <c r="E15" s="443"/>
      <c r="F15" s="465"/>
      <c r="G15" s="465"/>
      <c r="H15" s="465"/>
      <c r="I15" s="465"/>
      <c r="J15" s="540"/>
      <c r="K15" s="540"/>
      <c r="L15" s="540"/>
      <c r="M15" s="540" t="s">
        <v>289</v>
      </c>
      <c r="N15" s="440" t="s">
        <v>289</v>
      </c>
      <c r="O15" s="440" t="s">
        <v>289</v>
      </c>
      <c r="P15" s="440" t="s">
        <v>289</v>
      </c>
      <c r="Q15" s="440" t="s">
        <v>289</v>
      </c>
      <c r="R15" s="440" t="s">
        <v>289</v>
      </c>
      <c r="S15" s="440" t="s">
        <v>289</v>
      </c>
      <c r="T15" s="440" t="s">
        <v>289</v>
      </c>
      <c r="U15" s="440" t="s">
        <v>289</v>
      </c>
      <c r="V15" s="440" t="s">
        <v>289</v>
      </c>
      <c r="W15" s="440" t="s">
        <v>289</v>
      </c>
      <c r="X15" s="440" t="s">
        <v>289</v>
      </c>
      <c r="Y15" s="440" t="s">
        <v>289</v>
      </c>
      <c r="Z15" s="440" t="s">
        <v>289</v>
      </c>
      <c r="AA15" s="440" t="s">
        <v>289</v>
      </c>
      <c r="AB15" s="440" t="s">
        <v>289</v>
      </c>
      <c r="AC15" s="440"/>
      <c r="AD15" s="441" t="s">
        <v>289</v>
      </c>
      <c r="AE15" s="441" t="s">
        <v>289</v>
      </c>
      <c r="AF15" s="441" t="s">
        <v>289</v>
      </c>
      <c r="AG15" s="441" t="s">
        <v>289</v>
      </c>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row>
    <row r="16" spans="1:80" ht="403.8" customHeight="1">
      <c r="A16" s="465" t="s">
        <v>73</v>
      </c>
      <c r="B16" s="465" t="s">
        <v>74</v>
      </c>
      <c r="C16" s="444" t="s">
        <v>69</v>
      </c>
      <c r="D16" s="444" t="s">
        <v>1869</v>
      </c>
      <c r="E16" s="443" t="s">
        <v>62</v>
      </c>
      <c r="F16" s="465" t="s">
        <v>1858</v>
      </c>
      <c r="G16" s="465" t="s">
        <v>1870</v>
      </c>
      <c r="H16" s="465">
        <v>5</v>
      </c>
      <c r="I16" s="465" t="s">
        <v>1212</v>
      </c>
      <c r="J16" s="464" t="s">
        <v>3231</v>
      </c>
      <c r="K16" s="464" t="s">
        <v>3231</v>
      </c>
      <c r="L16" s="464" t="s">
        <v>1881</v>
      </c>
      <c r="M16" s="464" t="s">
        <v>1878</v>
      </c>
      <c r="N16" s="498">
        <v>8770000</v>
      </c>
      <c r="O16" s="448" t="s">
        <v>80</v>
      </c>
      <c r="P16" s="448" t="s">
        <v>3220</v>
      </c>
      <c r="Q16" s="440" t="s">
        <v>289</v>
      </c>
      <c r="R16" s="440" t="s">
        <v>289</v>
      </c>
      <c r="S16" s="440" t="s">
        <v>289</v>
      </c>
      <c r="T16" s="440" t="s">
        <v>2666</v>
      </c>
      <c r="U16" s="440" t="s">
        <v>2667</v>
      </c>
      <c r="V16" s="440" t="s">
        <v>2668</v>
      </c>
      <c r="W16" s="440" t="s">
        <v>2669</v>
      </c>
      <c r="X16" s="440" t="s">
        <v>2670</v>
      </c>
      <c r="Y16" s="440" t="s">
        <v>2671</v>
      </c>
      <c r="Z16" s="542" t="s">
        <v>2672</v>
      </c>
      <c r="AA16" s="542" t="s">
        <v>2673</v>
      </c>
      <c r="AB16" s="440" t="s">
        <v>1881</v>
      </c>
      <c r="AC16" s="464" t="s">
        <v>1871</v>
      </c>
      <c r="AD16" s="441" t="s">
        <v>289</v>
      </c>
      <c r="AE16" s="441" t="s">
        <v>289</v>
      </c>
      <c r="AF16" s="441" t="s">
        <v>289</v>
      </c>
      <c r="AG16" s="441" t="s">
        <v>289</v>
      </c>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row>
    <row r="17" spans="1:80" ht="70.5" customHeight="1">
      <c r="A17" s="465"/>
      <c r="B17" s="465"/>
      <c r="C17" s="444"/>
      <c r="D17" s="444"/>
      <c r="E17" s="443"/>
      <c r="F17" s="465"/>
      <c r="G17" s="465"/>
      <c r="H17" s="465"/>
      <c r="I17" s="465"/>
      <c r="J17" s="464"/>
      <c r="K17" s="464"/>
      <c r="L17" s="464"/>
      <c r="M17" s="464"/>
      <c r="N17" s="448"/>
      <c r="O17" s="448"/>
      <c r="P17" s="448"/>
      <c r="Q17" s="440"/>
      <c r="R17" s="440"/>
      <c r="S17" s="440" t="s">
        <v>289</v>
      </c>
      <c r="T17" s="440" t="s">
        <v>289</v>
      </c>
      <c r="U17" s="440" t="s">
        <v>289</v>
      </c>
      <c r="V17" s="440" t="s">
        <v>289</v>
      </c>
      <c r="W17" s="440" t="s">
        <v>289</v>
      </c>
      <c r="X17" s="440" t="s">
        <v>289</v>
      </c>
      <c r="Y17" s="440" t="s">
        <v>289</v>
      </c>
      <c r="Z17" s="440" t="s">
        <v>289</v>
      </c>
      <c r="AA17" s="440" t="s">
        <v>289</v>
      </c>
      <c r="AB17" s="440" t="s">
        <v>289</v>
      </c>
      <c r="AC17" s="464"/>
      <c r="AD17" s="441" t="s">
        <v>289</v>
      </c>
      <c r="AE17" s="441" t="s">
        <v>289</v>
      </c>
      <c r="AF17" s="441" t="s">
        <v>289</v>
      </c>
      <c r="AG17" s="441" t="s">
        <v>289</v>
      </c>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row>
    <row r="18" spans="1:80" ht="409.2" customHeight="1">
      <c r="A18" s="465" t="s">
        <v>73</v>
      </c>
      <c r="B18" s="465" t="s">
        <v>223</v>
      </c>
      <c r="C18" s="444" t="s">
        <v>69</v>
      </c>
      <c r="D18" s="444" t="s">
        <v>1872</v>
      </c>
      <c r="E18" s="443" t="s">
        <v>62</v>
      </c>
      <c r="F18" s="465" t="s">
        <v>1858</v>
      </c>
      <c r="G18" s="465" t="s">
        <v>1873</v>
      </c>
      <c r="H18" s="465">
        <v>7</v>
      </c>
      <c r="I18" s="465" t="s">
        <v>1212</v>
      </c>
      <c r="J18" s="464" t="s">
        <v>3232</v>
      </c>
      <c r="K18" s="465" t="s">
        <v>1882</v>
      </c>
      <c r="L18" s="464" t="s">
        <v>1977</v>
      </c>
      <c r="M18" s="464" t="s">
        <v>1879</v>
      </c>
      <c r="N18" s="498">
        <v>1500000</v>
      </c>
      <c r="O18" s="440" t="s">
        <v>80</v>
      </c>
      <c r="P18" s="448" t="s">
        <v>929</v>
      </c>
      <c r="Q18" s="541" t="s">
        <v>289</v>
      </c>
      <c r="R18" s="440" t="s">
        <v>2674</v>
      </c>
      <c r="S18" s="440" t="s">
        <v>289</v>
      </c>
      <c r="T18" s="544" t="s">
        <v>289</v>
      </c>
      <c r="U18" s="545" t="s">
        <v>289</v>
      </c>
      <c r="V18" s="440" t="s">
        <v>2675</v>
      </c>
      <c r="W18" s="440" t="s">
        <v>2676</v>
      </c>
      <c r="X18" s="441" t="s">
        <v>2677</v>
      </c>
      <c r="Y18" s="440" t="s">
        <v>2678</v>
      </c>
      <c r="Z18" s="440" t="s">
        <v>2679</v>
      </c>
      <c r="AA18" s="440" t="s">
        <v>2680</v>
      </c>
      <c r="AB18" s="440" t="s">
        <v>2681</v>
      </c>
      <c r="AC18" s="464" t="s">
        <v>1874</v>
      </c>
      <c r="AD18" s="441" t="s">
        <v>289</v>
      </c>
      <c r="AE18" s="441" t="s">
        <v>289</v>
      </c>
      <c r="AF18" s="441" t="s">
        <v>289</v>
      </c>
      <c r="AG18" s="441" t="s">
        <v>289</v>
      </c>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row>
    <row r="19" spans="1:80" ht="64.95" customHeight="1">
      <c r="A19" s="465"/>
      <c r="B19" s="465"/>
      <c r="C19" s="444"/>
      <c r="D19" s="444"/>
      <c r="E19" s="443"/>
      <c r="F19" s="465"/>
      <c r="G19" s="465"/>
      <c r="H19" s="465"/>
      <c r="I19" s="465"/>
      <c r="J19" s="464"/>
      <c r="K19" s="465"/>
      <c r="L19" s="464"/>
      <c r="M19" s="464"/>
      <c r="N19" s="440" t="s">
        <v>289</v>
      </c>
      <c r="O19" s="440" t="s">
        <v>289</v>
      </c>
      <c r="P19" s="440" t="s">
        <v>289</v>
      </c>
      <c r="Q19" s="440"/>
      <c r="R19" s="440"/>
      <c r="S19" s="440" t="s">
        <v>289</v>
      </c>
      <c r="T19" s="440" t="s">
        <v>289</v>
      </c>
      <c r="U19" s="440" t="s">
        <v>289</v>
      </c>
      <c r="V19" s="440" t="s">
        <v>289</v>
      </c>
      <c r="W19" s="440" t="s">
        <v>289</v>
      </c>
      <c r="X19" s="440" t="s">
        <v>289</v>
      </c>
      <c r="Y19" s="440" t="s">
        <v>289</v>
      </c>
      <c r="Z19" s="440" t="s">
        <v>289</v>
      </c>
      <c r="AA19" s="440" t="s">
        <v>289</v>
      </c>
      <c r="AB19" s="440" t="s">
        <v>289</v>
      </c>
      <c r="AC19" s="464"/>
      <c r="AD19" s="441" t="s">
        <v>289</v>
      </c>
      <c r="AE19" s="441" t="s">
        <v>289</v>
      </c>
      <c r="AF19" s="441" t="s">
        <v>289</v>
      </c>
      <c r="AG19" s="441" t="s">
        <v>289</v>
      </c>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row>
    <row r="20" spans="1:80" ht="278.39999999999998" customHeight="1">
      <c r="A20" s="464" t="s">
        <v>73</v>
      </c>
      <c r="B20" s="464"/>
      <c r="C20" s="464" t="s">
        <v>69</v>
      </c>
      <c r="D20" s="464" t="s">
        <v>2912</v>
      </c>
      <c r="E20" s="464" t="s">
        <v>62</v>
      </c>
      <c r="F20" s="464" t="s">
        <v>1858</v>
      </c>
      <c r="G20" s="464" t="s">
        <v>2913</v>
      </c>
      <c r="H20" s="464">
        <v>13</v>
      </c>
      <c r="I20" s="464" t="s">
        <v>762</v>
      </c>
      <c r="J20" s="464" t="s">
        <v>2914</v>
      </c>
      <c r="K20" s="464" t="s">
        <v>2915</v>
      </c>
      <c r="L20" s="464" t="s">
        <v>2916</v>
      </c>
      <c r="M20" s="464" t="s">
        <v>2917</v>
      </c>
      <c r="N20" s="498">
        <v>2323013</v>
      </c>
      <c r="O20" s="435" t="s">
        <v>80</v>
      </c>
      <c r="P20" s="448" t="s">
        <v>919</v>
      </c>
      <c r="Q20" s="440" t="s">
        <v>289</v>
      </c>
      <c r="R20" s="440" t="s">
        <v>289</v>
      </c>
      <c r="S20" s="440" t="s">
        <v>289</v>
      </c>
      <c r="T20" s="440"/>
      <c r="U20" s="440"/>
      <c r="V20" s="440" t="s">
        <v>289</v>
      </c>
      <c r="W20" s="440" t="s">
        <v>289</v>
      </c>
      <c r="X20" s="440" t="s">
        <v>3221</v>
      </c>
      <c r="Y20" s="440" t="s">
        <v>3222</v>
      </c>
      <c r="Z20" s="542" t="s">
        <v>3223</v>
      </c>
      <c r="AA20" s="542" t="s">
        <v>3224</v>
      </c>
      <c r="AB20" s="546" t="s">
        <v>3225</v>
      </c>
      <c r="AC20" s="538" t="s">
        <v>1874</v>
      </c>
      <c r="AD20" s="441" t="s">
        <v>289</v>
      </c>
      <c r="AE20" s="441" t="s">
        <v>289</v>
      </c>
      <c r="AF20" s="441" t="s">
        <v>762</v>
      </c>
      <c r="AG20" s="441" t="s">
        <v>289</v>
      </c>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row>
    <row r="21" spans="1:80" ht="45">
      <c r="A21" s="464"/>
      <c r="B21" s="464"/>
      <c r="C21" s="464"/>
      <c r="D21" s="464"/>
      <c r="E21" s="464"/>
      <c r="F21" s="464"/>
      <c r="G21" s="464"/>
      <c r="H21" s="464"/>
      <c r="I21" s="464"/>
      <c r="J21" s="464"/>
      <c r="K21" s="464"/>
      <c r="L21" s="464"/>
      <c r="M21" s="464"/>
      <c r="N21" s="440" t="s">
        <v>289</v>
      </c>
      <c r="O21" s="440" t="s">
        <v>289</v>
      </c>
      <c r="P21" s="440" t="s">
        <v>289</v>
      </c>
      <c r="Q21" s="440" t="s">
        <v>289</v>
      </c>
      <c r="R21" s="440" t="s">
        <v>289</v>
      </c>
      <c r="S21" s="440" t="s">
        <v>289</v>
      </c>
      <c r="T21" s="440" t="s">
        <v>289</v>
      </c>
      <c r="U21" s="440" t="s">
        <v>289</v>
      </c>
      <c r="V21" s="440" t="s">
        <v>289</v>
      </c>
      <c r="W21" s="440" t="s">
        <v>289</v>
      </c>
      <c r="X21" s="440" t="s">
        <v>289</v>
      </c>
      <c r="Y21" s="440" t="s">
        <v>289</v>
      </c>
      <c r="Z21" s="440" t="s">
        <v>289</v>
      </c>
      <c r="AA21" s="440" t="s">
        <v>289</v>
      </c>
      <c r="AB21" s="440" t="s">
        <v>289</v>
      </c>
      <c r="AC21" s="540"/>
      <c r="AD21" s="441" t="s">
        <v>289</v>
      </c>
      <c r="AE21" s="441" t="s">
        <v>289</v>
      </c>
      <c r="AF21" s="441" t="s">
        <v>289</v>
      </c>
      <c r="AG21" s="441" t="s">
        <v>289</v>
      </c>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row>
    <row r="22" spans="1:80" ht="163.19999999999999" customHeight="1">
      <c r="A22" s="157"/>
      <c r="B22" s="157"/>
      <c r="C22" s="157"/>
      <c r="D22" s="157"/>
      <c r="E22" s="157"/>
      <c r="F22" s="157"/>
      <c r="G22" s="157"/>
      <c r="H22" s="157"/>
      <c r="J22" s="157"/>
      <c r="K22" s="157"/>
      <c r="L22" s="157"/>
      <c r="M22" s="157"/>
      <c r="N22" s="162"/>
      <c r="O22" s="162"/>
      <c r="P22" s="162"/>
      <c r="Q22" s="157"/>
      <c r="R22" s="157"/>
      <c r="S22" s="157"/>
      <c r="T22" s="157"/>
      <c r="U22" s="157"/>
      <c r="V22" s="157"/>
      <c r="W22" s="157"/>
    </row>
    <row r="23" spans="1:80" ht="163.19999999999999" customHeight="1">
      <c r="A23" s="157"/>
      <c r="B23" s="157"/>
      <c r="C23" s="157"/>
      <c r="D23" s="157"/>
      <c r="E23" s="157"/>
      <c r="F23" s="157"/>
      <c r="G23" s="157"/>
      <c r="H23" s="157"/>
      <c r="J23" s="157"/>
      <c r="K23" s="157"/>
      <c r="L23" s="157"/>
      <c r="M23" s="157"/>
      <c r="N23" s="162"/>
      <c r="O23" s="162"/>
      <c r="P23" s="162"/>
      <c r="Q23" s="157"/>
      <c r="R23" s="157"/>
      <c r="S23" s="157"/>
      <c r="T23" s="157"/>
      <c r="U23" s="157"/>
      <c r="V23" s="157"/>
      <c r="W23" s="157"/>
    </row>
    <row r="24" spans="1:80" ht="163.19999999999999" customHeight="1">
      <c r="A24" s="157"/>
      <c r="B24" s="157"/>
      <c r="C24" s="157"/>
      <c r="D24" s="157"/>
      <c r="E24" s="157"/>
      <c r="F24" s="157"/>
      <c r="G24" s="157"/>
      <c r="H24" s="157"/>
      <c r="J24" s="157"/>
      <c r="K24" s="157"/>
      <c r="L24" s="157"/>
      <c r="M24" s="157"/>
      <c r="N24" s="162"/>
      <c r="O24" s="162"/>
      <c r="P24" s="162"/>
      <c r="Q24" s="157"/>
      <c r="R24" s="157"/>
      <c r="S24" s="157"/>
      <c r="T24" s="157"/>
      <c r="U24" s="157"/>
      <c r="V24" s="157"/>
      <c r="W24" s="157"/>
    </row>
    <row r="25" spans="1:80" ht="163.19999999999999" customHeight="1">
      <c r="A25" s="157"/>
      <c r="B25" s="157"/>
      <c r="C25" s="157"/>
      <c r="D25" s="157"/>
      <c r="E25" s="157"/>
      <c r="F25" s="157"/>
      <c r="G25" s="157"/>
      <c r="H25" s="157"/>
      <c r="J25" s="157"/>
      <c r="K25" s="157"/>
      <c r="L25" s="157"/>
      <c r="M25" s="157"/>
      <c r="N25" s="162"/>
      <c r="O25" s="162"/>
      <c r="P25" s="162"/>
      <c r="Q25" s="157"/>
      <c r="R25" s="157"/>
      <c r="S25" s="157"/>
      <c r="T25" s="157"/>
      <c r="U25" s="157"/>
      <c r="V25" s="157"/>
      <c r="W25" s="157"/>
    </row>
    <row r="26" spans="1:80" ht="163.19999999999999" customHeight="1">
      <c r="A26" s="157"/>
      <c r="B26" s="157"/>
      <c r="C26" s="157"/>
      <c r="D26" s="157"/>
      <c r="E26" s="157"/>
      <c r="F26" s="157"/>
      <c r="G26" s="157"/>
      <c r="H26" s="157"/>
      <c r="J26" s="157"/>
      <c r="K26" s="157"/>
      <c r="L26" s="157"/>
      <c r="M26" s="157"/>
      <c r="N26" s="162"/>
      <c r="O26" s="162"/>
      <c r="P26" s="162"/>
      <c r="Q26" s="157"/>
      <c r="R26" s="157"/>
      <c r="S26" s="157"/>
      <c r="T26" s="157"/>
      <c r="U26" s="157"/>
      <c r="V26" s="157"/>
      <c r="W26" s="157"/>
    </row>
    <row r="27" spans="1:80" ht="163.19999999999999" customHeight="1">
      <c r="A27" s="157"/>
      <c r="B27" s="157"/>
      <c r="C27" s="157"/>
      <c r="D27" s="157"/>
      <c r="E27" s="157"/>
      <c r="F27" s="157"/>
      <c r="G27" s="157"/>
      <c r="H27" s="157"/>
      <c r="J27" s="157"/>
      <c r="K27" s="157"/>
      <c r="L27" s="157"/>
      <c r="M27" s="157"/>
      <c r="N27" s="162"/>
      <c r="O27" s="162"/>
      <c r="P27" s="162"/>
      <c r="Q27" s="157"/>
      <c r="R27" s="157"/>
      <c r="S27" s="157"/>
      <c r="T27" s="157"/>
      <c r="U27" s="157"/>
      <c r="V27" s="157"/>
      <c r="W27" s="157"/>
    </row>
    <row r="28" spans="1:80" ht="33.6" customHeight="1">
      <c r="A28" s="157"/>
      <c r="B28" s="157"/>
      <c r="C28" s="157"/>
      <c r="D28" s="157"/>
      <c r="E28" s="157"/>
      <c r="F28" s="157"/>
      <c r="G28" s="157"/>
      <c r="H28" s="157"/>
      <c r="J28" s="157"/>
      <c r="K28" s="157"/>
      <c r="L28" s="157"/>
      <c r="M28" s="157"/>
      <c r="N28" s="162"/>
      <c r="O28" s="162"/>
      <c r="P28" s="162"/>
      <c r="Q28" s="157"/>
      <c r="R28" s="157"/>
      <c r="S28" s="157"/>
      <c r="T28" s="157"/>
      <c r="U28" s="157"/>
      <c r="V28" s="157"/>
      <c r="W28" s="157"/>
    </row>
    <row r="29" spans="1:80">
      <c r="A29" s="157"/>
      <c r="B29" s="157"/>
      <c r="C29" s="157"/>
      <c r="D29" s="157"/>
      <c r="E29" s="157"/>
      <c r="F29" s="157"/>
      <c r="G29" s="157"/>
      <c r="H29" s="157"/>
      <c r="J29" s="157"/>
      <c r="K29" s="157"/>
      <c r="L29" s="157"/>
      <c r="M29" s="157"/>
      <c r="N29" s="162"/>
      <c r="O29" s="162"/>
      <c r="P29" s="162"/>
      <c r="Q29" s="157"/>
      <c r="R29" s="157"/>
      <c r="S29" s="157"/>
      <c r="T29" s="157"/>
      <c r="U29" s="157"/>
      <c r="V29" s="157"/>
      <c r="W29" s="157"/>
    </row>
    <row r="30" spans="1:80">
      <c r="A30" s="157"/>
      <c r="B30" s="157"/>
      <c r="C30" s="157"/>
      <c r="D30" s="157"/>
      <c r="E30" s="157"/>
      <c r="F30" s="157"/>
      <c r="G30" s="157"/>
      <c r="H30" s="157"/>
      <c r="J30" s="157"/>
      <c r="K30" s="157"/>
      <c r="L30" s="157"/>
      <c r="M30" s="157"/>
      <c r="N30" s="162"/>
      <c r="O30" s="162"/>
      <c r="P30" s="162"/>
      <c r="Q30" s="157"/>
      <c r="R30" s="157"/>
      <c r="S30" s="157"/>
      <c r="T30" s="157"/>
      <c r="U30" s="157"/>
      <c r="V30" s="157"/>
      <c r="W30" s="157"/>
    </row>
    <row r="31" spans="1:80">
      <c r="A31" s="157"/>
      <c r="B31" s="157"/>
      <c r="C31" s="157"/>
      <c r="D31" s="157"/>
      <c r="E31" s="157"/>
      <c r="F31" s="157"/>
      <c r="G31" s="157"/>
      <c r="H31" s="157"/>
      <c r="J31" s="157"/>
      <c r="K31" s="157"/>
      <c r="L31" s="157"/>
      <c r="M31" s="157"/>
      <c r="N31" s="162"/>
      <c r="O31" s="162"/>
      <c r="P31" s="162"/>
      <c r="Q31" s="157"/>
      <c r="R31" s="157"/>
      <c r="S31" s="157"/>
      <c r="T31" s="157"/>
      <c r="U31" s="157"/>
      <c r="V31" s="157"/>
      <c r="W31" s="157"/>
    </row>
    <row r="32" spans="1:80">
      <c r="A32" s="157"/>
      <c r="B32" s="157"/>
      <c r="C32" s="157"/>
      <c r="D32" s="157"/>
      <c r="E32" s="157"/>
      <c r="F32" s="157"/>
      <c r="G32" s="157"/>
      <c r="H32" s="157"/>
      <c r="J32" s="157"/>
      <c r="K32" s="157"/>
      <c r="L32" s="157"/>
      <c r="M32" s="157"/>
      <c r="N32" s="162"/>
      <c r="O32" s="162"/>
      <c r="P32" s="162"/>
      <c r="Q32" s="157"/>
      <c r="R32" s="157"/>
      <c r="S32" s="157"/>
      <c r="T32" s="157"/>
      <c r="U32" s="157"/>
      <c r="V32" s="157"/>
      <c r="W32" s="157"/>
    </row>
    <row r="33" spans="1:23">
      <c r="A33" s="157"/>
      <c r="B33" s="157"/>
      <c r="C33" s="157"/>
      <c r="D33" s="157"/>
      <c r="E33" s="157"/>
      <c r="F33" s="157"/>
      <c r="G33" s="157"/>
      <c r="H33" s="157"/>
      <c r="J33" s="157"/>
      <c r="K33" s="157"/>
      <c r="L33" s="157"/>
      <c r="M33" s="157"/>
      <c r="N33" s="162"/>
      <c r="O33" s="162"/>
      <c r="P33" s="162"/>
      <c r="Q33" s="157"/>
      <c r="R33" s="157"/>
      <c r="S33" s="157"/>
      <c r="T33" s="157"/>
      <c r="U33" s="157"/>
      <c r="V33" s="157"/>
      <c r="W33" s="157"/>
    </row>
    <row r="34" spans="1:23">
      <c r="A34" s="157"/>
      <c r="B34" s="157"/>
      <c r="C34" s="157"/>
      <c r="D34" s="157"/>
      <c r="E34" s="157"/>
      <c r="F34" s="157"/>
      <c r="G34" s="157"/>
      <c r="H34" s="157"/>
      <c r="J34" s="157"/>
      <c r="K34" s="157"/>
      <c r="L34" s="157"/>
      <c r="M34" s="157"/>
      <c r="N34" s="162"/>
      <c r="O34" s="162"/>
      <c r="P34" s="162"/>
      <c r="Q34" s="157"/>
      <c r="R34" s="157"/>
      <c r="S34" s="157"/>
      <c r="T34" s="157"/>
      <c r="U34" s="157"/>
      <c r="V34" s="157"/>
      <c r="W34" s="157"/>
    </row>
    <row r="35" spans="1:23">
      <c r="A35" s="157"/>
      <c r="B35" s="157"/>
      <c r="C35" s="157"/>
      <c r="D35" s="157"/>
      <c r="E35" s="157"/>
      <c r="F35" s="157"/>
      <c r="G35" s="157"/>
      <c r="H35" s="157"/>
      <c r="J35" s="157"/>
      <c r="K35" s="157"/>
      <c r="L35" s="157"/>
      <c r="M35" s="157"/>
      <c r="N35" s="162"/>
      <c r="O35" s="162"/>
      <c r="P35" s="162"/>
      <c r="Q35" s="157"/>
      <c r="R35" s="157"/>
      <c r="S35" s="157"/>
      <c r="T35" s="157"/>
      <c r="U35" s="157"/>
      <c r="V35" s="157"/>
      <c r="W35" s="157"/>
    </row>
    <row r="36" spans="1:23">
      <c r="A36" s="157"/>
      <c r="B36" s="157"/>
      <c r="C36" s="157"/>
      <c r="D36" s="157"/>
      <c r="E36" s="157"/>
      <c r="F36" s="157"/>
      <c r="G36" s="157"/>
      <c r="H36" s="157"/>
      <c r="J36" s="157"/>
      <c r="K36" s="157"/>
      <c r="L36" s="157"/>
      <c r="M36" s="157"/>
      <c r="N36" s="162"/>
      <c r="O36" s="162"/>
      <c r="P36" s="162"/>
      <c r="Q36" s="157"/>
      <c r="R36" s="157"/>
      <c r="S36" s="157"/>
      <c r="T36" s="157"/>
      <c r="U36" s="157"/>
      <c r="V36" s="157"/>
      <c r="W36" s="157"/>
    </row>
    <row r="37" spans="1:23">
      <c r="A37" s="157"/>
      <c r="B37" s="157"/>
      <c r="C37" s="157"/>
      <c r="D37" s="157"/>
      <c r="E37" s="157"/>
      <c r="F37" s="157"/>
      <c r="G37" s="157"/>
      <c r="H37" s="157"/>
      <c r="J37" s="157"/>
      <c r="K37" s="157"/>
      <c r="L37" s="157"/>
      <c r="M37" s="157"/>
      <c r="N37" s="162"/>
      <c r="O37" s="162"/>
      <c r="P37" s="162"/>
      <c r="Q37" s="157"/>
      <c r="R37" s="157"/>
      <c r="S37" s="157"/>
      <c r="T37" s="157"/>
      <c r="U37" s="157"/>
      <c r="V37" s="157"/>
      <c r="W37" s="157"/>
    </row>
    <row r="38" spans="1:23">
      <c r="A38" s="157"/>
      <c r="B38" s="157"/>
      <c r="C38" s="157"/>
      <c r="D38" s="157"/>
      <c r="E38" s="157"/>
      <c r="F38" s="157"/>
      <c r="G38" s="157"/>
      <c r="H38" s="157"/>
      <c r="J38" s="157"/>
      <c r="K38" s="157"/>
      <c r="L38" s="157"/>
      <c r="M38" s="157"/>
      <c r="N38" s="162"/>
      <c r="O38" s="162"/>
      <c r="P38" s="162"/>
      <c r="Q38" s="157"/>
      <c r="R38" s="157"/>
      <c r="S38" s="157"/>
      <c r="T38" s="157"/>
      <c r="U38" s="157"/>
      <c r="V38" s="157"/>
      <c r="W38" s="157"/>
    </row>
    <row r="39" spans="1:23">
      <c r="A39" s="157"/>
      <c r="B39" s="157"/>
      <c r="C39" s="157"/>
      <c r="D39" s="157"/>
      <c r="E39" s="157"/>
      <c r="F39" s="157"/>
      <c r="G39" s="157"/>
      <c r="H39" s="157"/>
      <c r="J39" s="157"/>
      <c r="K39" s="157"/>
      <c r="L39" s="157"/>
      <c r="M39" s="157"/>
      <c r="N39" s="162"/>
      <c r="O39" s="162"/>
      <c r="P39" s="162"/>
      <c r="Q39" s="157"/>
      <c r="R39" s="157"/>
      <c r="S39" s="157"/>
      <c r="T39" s="157"/>
      <c r="U39" s="157"/>
      <c r="V39" s="157"/>
      <c r="W39" s="157"/>
    </row>
    <row r="40" spans="1:23">
      <c r="A40" s="157"/>
      <c r="B40" s="157"/>
      <c r="C40" s="157"/>
      <c r="D40" s="157"/>
      <c r="E40" s="157"/>
      <c r="F40" s="157"/>
      <c r="G40" s="157"/>
      <c r="H40" s="157"/>
      <c r="J40" s="157"/>
      <c r="K40" s="157"/>
      <c r="L40" s="157"/>
      <c r="M40" s="157"/>
      <c r="N40" s="162"/>
      <c r="O40" s="162"/>
      <c r="P40" s="162"/>
      <c r="Q40" s="157"/>
      <c r="R40" s="157"/>
      <c r="S40" s="157"/>
      <c r="T40" s="157"/>
      <c r="U40" s="157"/>
      <c r="V40" s="157"/>
      <c r="W40" s="157"/>
    </row>
    <row r="41" spans="1:23">
      <c r="A41" s="157"/>
      <c r="B41" s="157"/>
      <c r="C41" s="157"/>
      <c r="D41" s="157"/>
      <c r="E41" s="157"/>
      <c r="F41" s="157"/>
      <c r="G41" s="157"/>
      <c r="H41" s="157"/>
      <c r="J41" s="157"/>
      <c r="K41" s="157"/>
      <c r="L41" s="157"/>
      <c r="M41" s="157"/>
      <c r="N41" s="162"/>
      <c r="O41" s="162"/>
      <c r="P41" s="162"/>
      <c r="Q41" s="157"/>
      <c r="R41" s="157"/>
      <c r="S41" s="157"/>
      <c r="T41" s="157"/>
      <c r="U41" s="157"/>
      <c r="V41" s="157"/>
      <c r="W41" s="157"/>
    </row>
    <row r="42" spans="1:23">
      <c r="A42" s="157"/>
      <c r="B42" s="157"/>
      <c r="C42" s="157"/>
      <c r="D42" s="157"/>
      <c r="E42" s="157"/>
      <c r="F42" s="157"/>
      <c r="G42" s="157"/>
      <c r="H42" s="157"/>
      <c r="J42" s="157"/>
      <c r="K42" s="157"/>
      <c r="L42" s="157"/>
      <c r="M42" s="157"/>
      <c r="N42" s="162"/>
      <c r="O42" s="162"/>
      <c r="P42" s="162"/>
      <c r="Q42" s="157"/>
      <c r="R42" s="157"/>
      <c r="S42" s="157"/>
      <c r="T42" s="157"/>
      <c r="U42" s="157"/>
      <c r="V42" s="157"/>
      <c r="W42" s="157"/>
    </row>
    <row r="43" spans="1:23">
      <c r="A43" s="157"/>
      <c r="B43" s="157"/>
      <c r="C43" s="157"/>
      <c r="D43" s="157"/>
      <c r="E43" s="157"/>
      <c r="F43" s="157"/>
      <c r="G43" s="157"/>
      <c r="H43" s="157"/>
      <c r="J43" s="157"/>
      <c r="K43" s="157"/>
      <c r="L43" s="157"/>
      <c r="M43" s="157"/>
      <c r="N43" s="162"/>
      <c r="O43" s="162"/>
      <c r="P43" s="162"/>
      <c r="Q43" s="157"/>
      <c r="R43" s="157"/>
      <c r="S43" s="157"/>
      <c r="T43" s="157"/>
      <c r="U43" s="157"/>
      <c r="V43" s="157"/>
      <c r="W43" s="157"/>
    </row>
    <row r="44" spans="1:23">
      <c r="A44" s="157"/>
      <c r="B44" s="157"/>
      <c r="C44" s="157"/>
      <c r="D44" s="157"/>
      <c r="E44" s="157"/>
      <c r="F44" s="157"/>
      <c r="G44" s="157"/>
      <c r="H44" s="157"/>
      <c r="J44" s="157"/>
      <c r="K44" s="157"/>
      <c r="L44" s="157"/>
      <c r="M44" s="157"/>
      <c r="N44" s="162"/>
      <c r="O44" s="162"/>
      <c r="P44" s="162"/>
      <c r="Q44" s="157"/>
      <c r="R44" s="157"/>
      <c r="S44" s="157"/>
      <c r="T44" s="157"/>
      <c r="U44" s="157"/>
      <c r="V44" s="157"/>
      <c r="W44" s="157"/>
    </row>
    <row r="45" spans="1:23">
      <c r="A45" s="157"/>
      <c r="B45" s="157"/>
      <c r="C45" s="157"/>
      <c r="D45" s="157"/>
      <c r="E45" s="157"/>
      <c r="F45" s="157"/>
      <c r="G45" s="157"/>
      <c r="H45" s="157"/>
      <c r="J45" s="157"/>
      <c r="K45" s="157"/>
      <c r="L45" s="157"/>
      <c r="M45" s="157"/>
      <c r="N45" s="162"/>
      <c r="O45" s="162"/>
      <c r="P45" s="162"/>
      <c r="Q45" s="157"/>
      <c r="R45" s="157"/>
      <c r="S45" s="157"/>
      <c r="T45" s="157"/>
      <c r="U45" s="157"/>
      <c r="V45" s="157"/>
      <c r="W45" s="157"/>
    </row>
    <row r="46" spans="1:23">
      <c r="A46" s="157"/>
      <c r="B46" s="157"/>
      <c r="C46" s="157"/>
      <c r="D46" s="157"/>
      <c r="E46" s="157"/>
      <c r="F46" s="157"/>
      <c r="G46" s="157"/>
      <c r="H46" s="157"/>
      <c r="J46" s="157"/>
      <c r="K46" s="157"/>
      <c r="L46" s="157"/>
      <c r="M46" s="157"/>
      <c r="N46" s="162"/>
      <c r="O46" s="162"/>
      <c r="P46" s="162"/>
      <c r="Q46" s="157"/>
      <c r="R46" s="157"/>
      <c r="S46" s="157"/>
      <c r="T46" s="157"/>
      <c r="U46" s="157"/>
      <c r="V46" s="157"/>
      <c r="W46" s="157"/>
    </row>
    <row r="47" spans="1:23">
      <c r="A47" s="157"/>
      <c r="B47" s="157"/>
      <c r="C47" s="157"/>
      <c r="D47" s="157"/>
      <c r="E47" s="157"/>
      <c r="F47" s="157"/>
      <c r="G47" s="157"/>
      <c r="H47" s="157"/>
      <c r="J47" s="157"/>
      <c r="K47" s="157"/>
      <c r="L47" s="157"/>
      <c r="M47" s="157"/>
      <c r="N47" s="162"/>
      <c r="O47" s="162"/>
      <c r="P47" s="162"/>
      <c r="Q47" s="157"/>
      <c r="R47" s="157"/>
      <c r="S47" s="157"/>
      <c r="T47" s="157"/>
      <c r="U47" s="157"/>
      <c r="V47" s="157"/>
      <c r="W47" s="157"/>
    </row>
    <row r="48" spans="1:23">
      <c r="A48" s="157"/>
      <c r="B48" s="157"/>
      <c r="C48" s="157"/>
      <c r="D48" s="157"/>
      <c r="E48" s="157"/>
      <c r="F48" s="157"/>
      <c r="G48" s="157"/>
      <c r="H48" s="157"/>
      <c r="J48" s="157"/>
      <c r="K48" s="157"/>
      <c r="L48" s="157"/>
      <c r="M48" s="157"/>
      <c r="N48" s="162"/>
      <c r="O48" s="162"/>
      <c r="P48" s="162"/>
      <c r="Q48" s="157"/>
      <c r="R48" s="157"/>
      <c r="S48" s="157"/>
      <c r="T48" s="157"/>
      <c r="U48" s="157"/>
      <c r="V48" s="157"/>
      <c r="W48" s="157"/>
    </row>
    <row r="49" spans="1:23">
      <c r="A49" s="157"/>
      <c r="B49" s="157"/>
      <c r="C49" s="157"/>
      <c r="D49" s="157"/>
      <c r="E49" s="157"/>
      <c r="F49" s="157"/>
      <c r="G49" s="157"/>
      <c r="H49" s="157"/>
      <c r="J49" s="157"/>
      <c r="K49" s="157"/>
      <c r="L49" s="157"/>
      <c r="M49" s="157"/>
      <c r="N49" s="162"/>
      <c r="O49" s="162"/>
      <c r="P49" s="162"/>
      <c r="Q49" s="157"/>
      <c r="R49" s="157"/>
      <c r="S49" s="157"/>
      <c r="T49" s="157"/>
      <c r="U49" s="157"/>
      <c r="V49" s="157"/>
      <c r="W49" s="157"/>
    </row>
    <row r="50" spans="1:23">
      <c r="A50" s="157"/>
      <c r="B50" s="157"/>
      <c r="C50" s="157"/>
      <c r="D50" s="157"/>
      <c r="E50" s="157"/>
      <c r="F50" s="157"/>
      <c r="G50" s="157"/>
      <c r="H50" s="157"/>
      <c r="J50" s="157"/>
      <c r="K50" s="157"/>
      <c r="L50" s="157"/>
      <c r="M50" s="157"/>
      <c r="N50" s="162"/>
      <c r="O50" s="162"/>
      <c r="P50" s="162"/>
      <c r="Q50" s="157"/>
      <c r="R50" s="157"/>
      <c r="S50" s="157"/>
      <c r="T50" s="157"/>
      <c r="U50" s="157"/>
      <c r="V50" s="157"/>
      <c r="W50" s="157"/>
    </row>
    <row r="51" spans="1:23">
      <c r="A51" s="157"/>
      <c r="B51" s="157"/>
      <c r="C51" s="157"/>
      <c r="D51" s="157"/>
      <c r="E51" s="157"/>
      <c r="F51" s="157"/>
      <c r="G51" s="157"/>
      <c r="H51" s="157"/>
      <c r="J51" s="157"/>
      <c r="K51" s="157"/>
      <c r="L51" s="157"/>
      <c r="M51" s="157"/>
      <c r="N51" s="162"/>
      <c r="O51" s="162"/>
      <c r="P51" s="162"/>
      <c r="Q51" s="157"/>
      <c r="R51" s="157"/>
      <c r="S51" s="157"/>
      <c r="T51" s="157"/>
      <c r="U51" s="157"/>
      <c r="V51" s="157"/>
      <c r="W51" s="157"/>
    </row>
    <row r="52" spans="1:23">
      <c r="A52" s="157"/>
      <c r="B52" s="157"/>
      <c r="C52" s="157"/>
      <c r="D52" s="157"/>
      <c r="E52" s="157"/>
      <c r="F52" s="157"/>
      <c r="G52" s="157"/>
      <c r="H52" s="157"/>
      <c r="J52" s="157"/>
      <c r="K52" s="157"/>
      <c r="L52" s="157"/>
      <c r="M52" s="157"/>
      <c r="N52" s="162"/>
      <c r="O52" s="162"/>
      <c r="P52" s="162"/>
      <c r="Q52" s="157"/>
      <c r="R52" s="157"/>
      <c r="S52" s="157"/>
      <c r="T52" s="157"/>
      <c r="U52" s="157"/>
      <c r="V52" s="157"/>
      <c r="W52" s="157"/>
    </row>
    <row r="53" spans="1:23">
      <c r="A53" s="157"/>
      <c r="B53" s="157"/>
      <c r="C53" s="157"/>
      <c r="D53" s="157"/>
      <c r="E53" s="157"/>
      <c r="F53" s="157"/>
      <c r="G53" s="157"/>
      <c r="H53" s="157"/>
      <c r="J53" s="157"/>
      <c r="K53" s="157"/>
      <c r="L53" s="157"/>
      <c r="M53" s="157"/>
      <c r="N53" s="162"/>
      <c r="O53" s="162"/>
      <c r="P53" s="162"/>
      <c r="Q53" s="157"/>
      <c r="R53" s="157"/>
      <c r="S53" s="157"/>
      <c r="T53" s="157"/>
      <c r="U53" s="157"/>
      <c r="V53" s="157"/>
      <c r="W53" s="157"/>
    </row>
    <row r="54" spans="1:23">
      <c r="A54" s="157"/>
      <c r="B54" s="157"/>
      <c r="C54" s="157"/>
      <c r="D54" s="157"/>
      <c r="E54" s="157"/>
      <c r="F54" s="157"/>
      <c r="G54" s="157"/>
      <c r="H54" s="157"/>
      <c r="J54" s="157"/>
      <c r="K54" s="157"/>
      <c r="L54" s="157"/>
      <c r="M54" s="157"/>
      <c r="N54" s="162"/>
      <c r="O54" s="162"/>
      <c r="P54" s="162"/>
      <c r="Q54" s="157"/>
      <c r="R54" s="157"/>
      <c r="S54" s="157"/>
      <c r="T54" s="157"/>
      <c r="U54" s="157"/>
      <c r="V54" s="157"/>
      <c r="W54" s="157"/>
    </row>
    <row r="55" spans="1:23">
      <c r="A55" s="157"/>
      <c r="B55" s="157"/>
      <c r="C55" s="157"/>
      <c r="D55" s="157"/>
      <c r="E55" s="157"/>
      <c r="F55" s="157"/>
      <c r="G55" s="157"/>
      <c r="H55" s="157"/>
      <c r="J55" s="157"/>
      <c r="K55" s="157"/>
      <c r="L55" s="157"/>
      <c r="M55" s="157"/>
      <c r="N55" s="162"/>
      <c r="O55" s="162"/>
      <c r="P55" s="162"/>
      <c r="Q55" s="157"/>
      <c r="R55" s="157"/>
      <c r="S55" s="157"/>
      <c r="T55" s="157"/>
      <c r="U55" s="157"/>
      <c r="V55" s="157"/>
      <c r="W55" s="157"/>
    </row>
    <row r="56" spans="1:23">
      <c r="A56" s="157"/>
      <c r="B56" s="157"/>
      <c r="C56" s="157"/>
      <c r="D56" s="157"/>
      <c r="E56" s="157"/>
      <c r="F56" s="157"/>
      <c r="G56" s="157"/>
      <c r="H56" s="157"/>
      <c r="J56" s="157"/>
      <c r="K56" s="157"/>
      <c r="L56" s="157"/>
      <c r="M56" s="157"/>
      <c r="N56" s="162"/>
      <c r="O56" s="162"/>
      <c r="P56" s="162"/>
      <c r="Q56" s="157"/>
      <c r="R56" s="157"/>
      <c r="S56" s="157"/>
      <c r="T56" s="157"/>
      <c r="U56" s="157"/>
      <c r="V56" s="157"/>
      <c r="W56" s="157"/>
    </row>
    <row r="57" spans="1:23">
      <c r="A57" s="157"/>
      <c r="B57" s="157"/>
      <c r="C57" s="157"/>
      <c r="D57" s="157"/>
      <c r="E57" s="157"/>
      <c r="F57" s="157"/>
      <c r="G57" s="157"/>
      <c r="H57" s="157"/>
      <c r="J57" s="157"/>
      <c r="K57" s="157"/>
      <c r="L57" s="157"/>
      <c r="M57" s="157"/>
      <c r="N57" s="162"/>
      <c r="O57" s="162"/>
      <c r="P57" s="162"/>
      <c r="Q57" s="157"/>
      <c r="R57" s="157"/>
      <c r="S57" s="157"/>
      <c r="T57" s="157"/>
      <c r="U57" s="157"/>
      <c r="V57" s="157"/>
      <c r="W57" s="157"/>
    </row>
    <row r="58" spans="1:23">
      <c r="A58" s="157"/>
      <c r="B58" s="157"/>
      <c r="C58" s="157"/>
      <c r="D58" s="157"/>
      <c r="E58" s="157"/>
      <c r="F58" s="157"/>
      <c r="G58" s="157"/>
      <c r="H58" s="157"/>
      <c r="J58" s="157"/>
      <c r="K58" s="157"/>
      <c r="L58" s="157"/>
      <c r="M58" s="157"/>
      <c r="N58" s="162"/>
      <c r="O58" s="162"/>
      <c r="P58" s="162"/>
      <c r="Q58" s="157"/>
      <c r="R58" s="157"/>
      <c r="S58" s="157"/>
      <c r="T58" s="157"/>
      <c r="U58" s="157"/>
      <c r="V58" s="157"/>
      <c r="W58" s="157"/>
    </row>
    <row r="59" spans="1:23">
      <c r="A59" s="157"/>
      <c r="B59" s="157"/>
      <c r="C59" s="157"/>
      <c r="D59" s="157"/>
      <c r="E59" s="157"/>
      <c r="F59" s="157"/>
      <c r="G59" s="157"/>
      <c r="H59" s="157"/>
      <c r="J59" s="157"/>
      <c r="K59" s="157"/>
      <c r="L59" s="157"/>
      <c r="M59" s="157"/>
      <c r="N59" s="162"/>
      <c r="O59" s="162"/>
      <c r="P59" s="162"/>
      <c r="Q59" s="157"/>
      <c r="R59" s="157"/>
      <c r="S59" s="157"/>
      <c r="T59" s="157"/>
      <c r="U59" s="157"/>
      <c r="V59" s="157"/>
      <c r="W59" s="157"/>
    </row>
    <row r="60" spans="1:23">
      <c r="A60" s="157"/>
      <c r="B60" s="157"/>
      <c r="C60" s="157"/>
      <c r="D60" s="157"/>
      <c r="E60" s="157"/>
      <c r="F60" s="157"/>
      <c r="G60" s="157"/>
      <c r="H60" s="157"/>
      <c r="J60" s="157"/>
      <c r="K60" s="157"/>
      <c r="L60" s="157"/>
      <c r="M60" s="157"/>
      <c r="N60" s="162"/>
      <c r="O60" s="162"/>
      <c r="P60" s="162"/>
      <c r="Q60" s="157"/>
      <c r="R60" s="157"/>
      <c r="S60" s="157"/>
      <c r="T60" s="157"/>
      <c r="U60" s="157"/>
      <c r="V60" s="157"/>
      <c r="W60" s="157"/>
    </row>
    <row r="61" spans="1:23">
      <c r="A61" s="157"/>
      <c r="B61" s="157"/>
      <c r="C61" s="157"/>
      <c r="D61" s="157"/>
      <c r="E61" s="157"/>
      <c r="F61" s="157"/>
      <c r="G61" s="157"/>
      <c r="H61" s="157"/>
      <c r="J61" s="157"/>
      <c r="K61" s="157"/>
      <c r="L61" s="157"/>
      <c r="M61" s="157"/>
      <c r="N61" s="162"/>
      <c r="O61" s="162"/>
      <c r="P61" s="162"/>
      <c r="Q61" s="157"/>
      <c r="R61" s="157"/>
      <c r="S61" s="157"/>
      <c r="T61" s="157"/>
      <c r="U61" s="157"/>
      <c r="V61" s="157"/>
      <c r="W61" s="157"/>
    </row>
    <row r="62" spans="1:23">
      <c r="A62" s="157"/>
      <c r="B62" s="157"/>
      <c r="C62" s="157"/>
      <c r="D62" s="157"/>
      <c r="E62" s="157"/>
      <c r="F62" s="157"/>
      <c r="G62" s="157"/>
      <c r="H62" s="157"/>
      <c r="J62" s="157"/>
      <c r="K62" s="157"/>
      <c r="L62" s="157"/>
      <c r="M62" s="157"/>
      <c r="N62" s="162"/>
      <c r="O62" s="162"/>
      <c r="P62" s="162"/>
      <c r="Q62" s="157"/>
      <c r="R62" s="157"/>
      <c r="S62" s="157"/>
      <c r="T62" s="157"/>
      <c r="U62" s="157"/>
      <c r="V62" s="157"/>
      <c r="W62" s="157"/>
    </row>
    <row r="63" spans="1:23">
      <c r="A63" s="157"/>
      <c r="B63" s="157"/>
      <c r="C63" s="157"/>
      <c r="D63" s="157"/>
      <c r="E63" s="157"/>
      <c r="F63" s="157"/>
      <c r="G63" s="157"/>
      <c r="H63" s="157"/>
      <c r="J63" s="157"/>
      <c r="K63" s="157"/>
      <c r="L63" s="157"/>
      <c r="M63" s="157"/>
      <c r="N63" s="162"/>
      <c r="O63" s="162"/>
      <c r="P63" s="162"/>
      <c r="Q63" s="157"/>
      <c r="R63" s="157"/>
      <c r="S63" s="157"/>
      <c r="T63" s="157"/>
      <c r="U63" s="157"/>
      <c r="V63" s="157"/>
      <c r="W63" s="157"/>
    </row>
    <row r="64" spans="1:23">
      <c r="A64" s="157"/>
      <c r="B64" s="157"/>
      <c r="C64" s="157"/>
      <c r="D64" s="157"/>
      <c r="E64" s="157"/>
      <c r="F64" s="157"/>
      <c r="G64" s="157"/>
      <c r="H64" s="157"/>
      <c r="J64" s="157"/>
      <c r="K64" s="157"/>
      <c r="L64" s="157"/>
      <c r="M64" s="157"/>
      <c r="N64" s="162"/>
      <c r="O64" s="162"/>
      <c r="P64" s="162"/>
      <c r="Q64" s="157"/>
      <c r="R64" s="157"/>
      <c r="S64" s="157"/>
      <c r="T64" s="157"/>
      <c r="U64" s="157"/>
      <c r="V64" s="157"/>
      <c r="W64" s="157"/>
    </row>
    <row r="65" spans="1:23">
      <c r="A65" s="157"/>
      <c r="B65" s="157"/>
      <c r="C65" s="157"/>
      <c r="D65" s="157"/>
      <c r="E65" s="157"/>
      <c r="F65" s="157"/>
      <c r="G65" s="157"/>
      <c r="H65" s="157"/>
      <c r="J65" s="157"/>
      <c r="K65" s="157"/>
      <c r="L65" s="157"/>
      <c r="M65" s="157"/>
      <c r="N65" s="162"/>
      <c r="O65" s="162"/>
      <c r="P65" s="162"/>
      <c r="Q65" s="157"/>
      <c r="R65" s="157"/>
      <c r="S65" s="157"/>
      <c r="T65" s="157"/>
      <c r="U65" s="157"/>
      <c r="V65" s="157"/>
      <c r="W65" s="157"/>
    </row>
    <row r="66" spans="1:23">
      <c r="A66" s="157"/>
      <c r="B66" s="157"/>
      <c r="C66" s="157"/>
      <c r="D66" s="157"/>
      <c r="E66" s="157"/>
      <c r="F66" s="157"/>
      <c r="G66" s="157"/>
      <c r="H66" s="157"/>
      <c r="J66" s="157"/>
      <c r="K66" s="157"/>
      <c r="L66" s="157"/>
      <c r="M66" s="157"/>
      <c r="N66" s="162"/>
      <c r="O66" s="162"/>
      <c r="P66" s="162"/>
      <c r="Q66" s="157"/>
      <c r="R66" s="157"/>
      <c r="S66" s="157"/>
      <c r="T66" s="157"/>
      <c r="U66" s="157"/>
      <c r="V66" s="157"/>
      <c r="W66" s="157"/>
    </row>
    <row r="67" spans="1:23">
      <c r="A67" s="157"/>
      <c r="B67" s="157"/>
      <c r="C67" s="157"/>
      <c r="D67" s="157"/>
      <c r="E67" s="157"/>
      <c r="F67" s="157"/>
      <c r="G67" s="157"/>
      <c r="H67" s="157"/>
      <c r="J67" s="157"/>
      <c r="K67" s="157"/>
      <c r="L67" s="157"/>
      <c r="M67" s="157"/>
      <c r="N67" s="162"/>
      <c r="O67" s="162"/>
      <c r="P67" s="162"/>
      <c r="Q67" s="157"/>
      <c r="R67" s="157"/>
      <c r="S67" s="157"/>
      <c r="T67" s="157"/>
      <c r="U67" s="157"/>
      <c r="V67" s="157"/>
      <c r="W67" s="157"/>
    </row>
    <row r="68" spans="1:23">
      <c r="A68" s="157"/>
      <c r="B68" s="157"/>
      <c r="C68" s="157"/>
      <c r="D68" s="157"/>
      <c r="E68" s="157"/>
      <c r="F68" s="157"/>
      <c r="G68" s="157"/>
      <c r="H68" s="157"/>
      <c r="J68" s="157"/>
      <c r="K68" s="157"/>
      <c r="L68" s="157"/>
      <c r="M68" s="157"/>
      <c r="N68" s="162"/>
      <c r="O68" s="162"/>
      <c r="P68" s="162"/>
      <c r="Q68" s="157"/>
      <c r="R68" s="157"/>
      <c r="S68" s="157"/>
      <c r="T68" s="157"/>
      <c r="U68" s="157"/>
      <c r="V68" s="157"/>
      <c r="W68" s="157"/>
    </row>
    <row r="69" spans="1:23">
      <c r="A69" s="157"/>
      <c r="B69" s="157"/>
      <c r="C69" s="157"/>
      <c r="D69" s="157"/>
      <c r="E69" s="157"/>
      <c r="F69" s="157"/>
      <c r="G69" s="157"/>
      <c r="H69" s="157"/>
      <c r="J69" s="157"/>
      <c r="K69" s="157"/>
      <c r="L69" s="157"/>
      <c r="M69" s="157"/>
      <c r="N69" s="162"/>
      <c r="O69" s="162"/>
      <c r="P69" s="162"/>
      <c r="Q69" s="157"/>
      <c r="R69" s="157"/>
      <c r="S69" s="157"/>
      <c r="T69" s="157"/>
      <c r="U69" s="157"/>
      <c r="V69" s="157"/>
      <c r="W69" s="157"/>
    </row>
    <row r="70" spans="1:23">
      <c r="A70" s="157"/>
      <c r="B70" s="157"/>
      <c r="C70" s="157"/>
      <c r="D70" s="157"/>
      <c r="E70" s="157"/>
      <c r="F70" s="157"/>
      <c r="G70" s="157"/>
      <c r="H70" s="157"/>
      <c r="J70" s="157"/>
      <c r="K70" s="157"/>
      <c r="L70" s="157"/>
      <c r="M70" s="157"/>
      <c r="N70" s="162"/>
      <c r="O70" s="162"/>
      <c r="P70" s="162"/>
      <c r="Q70" s="157"/>
      <c r="R70" s="157"/>
      <c r="S70" s="157"/>
      <c r="T70" s="157"/>
      <c r="U70" s="157"/>
      <c r="V70" s="157"/>
      <c r="W70" s="157"/>
    </row>
    <row r="71" spans="1:23">
      <c r="A71" s="157"/>
      <c r="B71" s="157"/>
      <c r="C71" s="157"/>
      <c r="D71" s="157"/>
      <c r="E71" s="157"/>
      <c r="F71" s="157"/>
      <c r="G71" s="157"/>
      <c r="H71" s="157"/>
      <c r="J71" s="157"/>
      <c r="K71" s="157"/>
      <c r="L71" s="157"/>
      <c r="M71" s="157"/>
      <c r="N71" s="162"/>
      <c r="O71" s="162"/>
      <c r="P71" s="162"/>
      <c r="Q71" s="157"/>
      <c r="R71" s="157"/>
      <c r="S71" s="157"/>
      <c r="T71" s="157"/>
      <c r="U71" s="157"/>
      <c r="V71" s="157"/>
      <c r="W71" s="157"/>
    </row>
    <row r="72" spans="1:23">
      <c r="A72" s="157"/>
      <c r="B72" s="157"/>
      <c r="C72" s="157"/>
      <c r="D72" s="157"/>
      <c r="E72" s="157"/>
      <c r="F72" s="157"/>
      <c r="G72" s="157"/>
      <c r="H72" s="157"/>
      <c r="J72" s="157"/>
      <c r="K72" s="157"/>
      <c r="L72" s="157"/>
      <c r="M72" s="157"/>
      <c r="N72" s="162"/>
      <c r="O72" s="162"/>
      <c r="P72" s="162"/>
      <c r="Q72" s="157"/>
      <c r="R72" s="157"/>
      <c r="S72" s="157"/>
      <c r="T72" s="157"/>
      <c r="U72" s="157"/>
      <c r="V72" s="157"/>
      <c r="W72" s="157"/>
    </row>
    <row r="73" spans="1:23">
      <c r="A73" s="157"/>
      <c r="B73" s="157"/>
      <c r="C73" s="157"/>
      <c r="D73" s="157"/>
      <c r="E73" s="157"/>
      <c r="F73" s="157"/>
      <c r="G73" s="157"/>
      <c r="H73" s="157"/>
      <c r="J73" s="157"/>
      <c r="K73" s="157"/>
      <c r="L73" s="157"/>
      <c r="M73" s="157"/>
      <c r="N73" s="162"/>
      <c r="O73" s="162"/>
      <c r="P73" s="162"/>
      <c r="Q73" s="157"/>
      <c r="R73" s="157"/>
      <c r="S73" s="157"/>
      <c r="T73" s="157"/>
      <c r="U73" s="157"/>
      <c r="V73" s="157"/>
      <c r="W73" s="157"/>
    </row>
    <row r="74" spans="1:23">
      <c r="A74" s="157"/>
      <c r="B74" s="157"/>
      <c r="C74" s="157"/>
      <c r="D74" s="157"/>
      <c r="E74" s="157"/>
      <c r="F74" s="157"/>
      <c r="G74" s="157"/>
      <c r="H74" s="157"/>
      <c r="J74" s="157"/>
      <c r="K74" s="157"/>
      <c r="L74" s="157"/>
      <c r="M74" s="157"/>
      <c r="N74" s="162"/>
      <c r="O74" s="162"/>
      <c r="P74" s="162"/>
      <c r="Q74" s="157"/>
      <c r="R74" s="157"/>
      <c r="S74" s="157"/>
      <c r="T74" s="157"/>
      <c r="U74" s="157"/>
      <c r="V74" s="157"/>
      <c r="W74" s="157"/>
    </row>
    <row r="75" spans="1:23">
      <c r="A75" s="157"/>
      <c r="B75" s="157"/>
      <c r="C75" s="157"/>
      <c r="D75" s="157"/>
      <c r="E75" s="157"/>
      <c r="F75" s="157"/>
      <c r="G75" s="157"/>
      <c r="H75" s="157"/>
      <c r="J75" s="157"/>
      <c r="K75" s="157"/>
      <c r="L75" s="157"/>
      <c r="M75" s="157"/>
      <c r="N75" s="162"/>
      <c r="O75" s="162"/>
      <c r="P75" s="162"/>
      <c r="Q75" s="157"/>
      <c r="R75" s="157"/>
      <c r="S75" s="157"/>
      <c r="T75" s="157"/>
      <c r="U75" s="157"/>
      <c r="V75" s="157"/>
      <c r="W75" s="157"/>
    </row>
    <row r="76" spans="1:23">
      <c r="A76" s="157"/>
      <c r="B76" s="157"/>
      <c r="C76" s="157"/>
      <c r="D76" s="157"/>
      <c r="E76" s="157"/>
      <c r="F76" s="157"/>
      <c r="G76" s="157"/>
      <c r="H76" s="157"/>
      <c r="J76" s="157"/>
      <c r="K76" s="157"/>
      <c r="L76" s="157"/>
      <c r="M76" s="157"/>
      <c r="N76" s="162"/>
      <c r="O76" s="162"/>
      <c r="P76" s="162"/>
      <c r="Q76" s="157"/>
      <c r="R76" s="157"/>
      <c r="S76" s="157"/>
      <c r="T76" s="157"/>
      <c r="U76" s="157"/>
      <c r="V76" s="157"/>
      <c r="W76" s="157"/>
    </row>
    <row r="77" spans="1:23">
      <c r="A77" s="157"/>
      <c r="B77" s="157"/>
      <c r="C77" s="157"/>
      <c r="D77" s="157"/>
      <c r="E77" s="157"/>
      <c r="F77" s="157"/>
      <c r="G77" s="157"/>
      <c r="H77" s="157"/>
      <c r="J77" s="157"/>
      <c r="K77" s="157"/>
      <c r="L77" s="157"/>
      <c r="M77" s="157"/>
      <c r="N77" s="162"/>
      <c r="O77" s="162"/>
      <c r="P77" s="162"/>
      <c r="Q77" s="157"/>
      <c r="R77" s="157"/>
      <c r="S77" s="157"/>
      <c r="T77" s="157"/>
      <c r="U77" s="157"/>
      <c r="V77" s="157"/>
      <c r="W77" s="157"/>
    </row>
    <row r="78" spans="1:23">
      <c r="A78" s="157"/>
      <c r="B78" s="157"/>
      <c r="C78" s="157"/>
      <c r="D78" s="157"/>
      <c r="E78" s="157"/>
      <c r="F78" s="157"/>
      <c r="G78" s="157"/>
      <c r="H78" s="157"/>
      <c r="J78" s="157"/>
      <c r="K78" s="157"/>
      <c r="L78" s="157"/>
      <c r="M78" s="157"/>
      <c r="N78" s="162"/>
      <c r="O78" s="162"/>
      <c r="P78" s="162"/>
      <c r="Q78" s="157"/>
      <c r="R78" s="157"/>
      <c r="S78" s="157"/>
      <c r="T78" s="157"/>
      <c r="U78" s="157"/>
      <c r="V78" s="157"/>
      <c r="W78" s="157"/>
    </row>
    <row r="79" spans="1:23">
      <c r="A79" s="157"/>
      <c r="B79" s="157"/>
      <c r="C79" s="157"/>
      <c r="D79" s="157"/>
      <c r="E79" s="157"/>
      <c r="F79" s="157"/>
      <c r="G79" s="157"/>
      <c r="H79" s="157"/>
      <c r="J79" s="157"/>
      <c r="K79" s="157"/>
      <c r="L79" s="157"/>
      <c r="M79" s="157"/>
      <c r="N79" s="162"/>
      <c r="O79" s="162"/>
      <c r="P79" s="162"/>
      <c r="Q79" s="157"/>
      <c r="R79" s="157"/>
      <c r="S79" s="157"/>
      <c r="T79" s="157"/>
      <c r="U79" s="157"/>
      <c r="V79" s="157"/>
      <c r="W79" s="157"/>
    </row>
    <row r="80" spans="1:23">
      <c r="N80" s="162"/>
      <c r="O80" s="162"/>
      <c r="P80" s="162"/>
    </row>
    <row r="81" spans="14:16">
      <c r="N81" s="162"/>
      <c r="O81" s="162"/>
      <c r="P81" s="162"/>
    </row>
    <row r="82" spans="14:16">
      <c r="N82" s="162"/>
      <c r="O82" s="162"/>
      <c r="P82" s="162"/>
    </row>
    <row r="83" spans="14:16">
      <c r="N83" s="162"/>
      <c r="O83" s="162"/>
      <c r="P83" s="162"/>
    </row>
    <row r="84" spans="14:16">
      <c r="N84" s="162"/>
      <c r="O84" s="162"/>
      <c r="P84" s="162"/>
    </row>
    <row r="85" spans="14:16">
      <c r="N85" s="162"/>
      <c r="O85" s="162"/>
      <c r="P85" s="162"/>
    </row>
    <row r="86" spans="14:16">
      <c r="N86" s="162"/>
      <c r="O86" s="162"/>
      <c r="P86" s="162"/>
    </row>
    <row r="87" spans="14:16">
      <c r="N87" s="162"/>
      <c r="O87" s="162"/>
      <c r="P87" s="162"/>
    </row>
    <row r="88" spans="14:16">
      <c r="N88" s="162"/>
      <c r="O88" s="162"/>
      <c r="P88" s="162"/>
    </row>
    <row r="89" spans="14:16">
      <c r="N89" s="162"/>
      <c r="O89" s="162"/>
      <c r="P89" s="162"/>
    </row>
    <row r="90" spans="14:16">
      <c r="N90" s="162"/>
      <c r="O90" s="162"/>
      <c r="P90" s="162"/>
    </row>
    <row r="91" spans="14:16">
      <c r="N91" s="162"/>
      <c r="O91" s="162"/>
      <c r="P91" s="162"/>
    </row>
    <row r="92" spans="14:16">
      <c r="N92" s="162"/>
      <c r="O92" s="162"/>
      <c r="P92" s="162"/>
    </row>
    <row r="93" spans="14:16">
      <c r="N93" s="162"/>
      <c r="O93" s="162"/>
      <c r="P93" s="162"/>
    </row>
    <row r="94" spans="14:16">
      <c r="N94" s="162"/>
      <c r="O94" s="162"/>
      <c r="P94" s="162"/>
    </row>
    <row r="95" spans="14:16">
      <c r="N95" s="162"/>
      <c r="O95" s="162"/>
      <c r="P95" s="162"/>
    </row>
    <row r="96" spans="14:16">
      <c r="N96" s="162"/>
      <c r="O96" s="162"/>
      <c r="P96" s="162"/>
    </row>
    <row r="97" spans="14:16">
      <c r="N97" s="162"/>
      <c r="O97" s="162"/>
      <c r="P97" s="162"/>
    </row>
    <row r="98" spans="14:16">
      <c r="N98" s="162"/>
      <c r="O98" s="162"/>
      <c r="P98" s="162"/>
    </row>
    <row r="99" spans="14:16">
      <c r="N99" s="162"/>
      <c r="O99" s="162"/>
      <c r="P99" s="162"/>
    </row>
    <row r="100" spans="14:16">
      <c r="N100" s="162"/>
      <c r="O100" s="162"/>
      <c r="P100" s="162"/>
    </row>
    <row r="101" spans="14:16">
      <c r="N101" s="162"/>
      <c r="O101" s="162"/>
      <c r="P101" s="162"/>
    </row>
    <row r="102" spans="14:16">
      <c r="N102" s="162"/>
      <c r="O102" s="162"/>
      <c r="P102" s="162"/>
    </row>
    <row r="103" spans="14:16">
      <c r="N103" s="162"/>
      <c r="O103" s="162"/>
      <c r="P103" s="162"/>
    </row>
    <row r="104" spans="14:16">
      <c r="N104" s="162"/>
      <c r="O104" s="162"/>
      <c r="P104" s="162"/>
    </row>
    <row r="105" spans="14:16">
      <c r="N105" s="162"/>
      <c r="O105" s="162"/>
      <c r="P105" s="162"/>
    </row>
    <row r="106" spans="14:16">
      <c r="N106" s="162"/>
      <c r="O106" s="162"/>
      <c r="P106" s="162"/>
    </row>
    <row r="107" spans="14:16">
      <c r="N107" s="162"/>
      <c r="O107" s="162"/>
      <c r="P107" s="162"/>
    </row>
    <row r="108" spans="14:16">
      <c r="N108" s="162"/>
      <c r="O108" s="162"/>
      <c r="P108" s="162"/>
    </row>
    <row r="109" spans="14:16">
      <c r="N109" s="162"/>
      <c r="O109" s="162"/>
      <c r="P109" s="162"/>
    </row>
    <row r="110" spans="14:16">
      <c r="N110" s="162"/>
      <c r="O110" s="162"/>
      <c r="P110" s="162"/>
    </row>
    <row r="111" spans="14:16">
      <c r="N111" s="162"/>
      <c r="O111" s="162"/>
      <c r="P111" s="162"/>
    </row>
    <row r="112" spans="14:16">
      <c r="N112" s="162"/>
      <c r="O112" s="162"/>
      <c r="P112" s="162"/>
    </row>
    <row r="113" spans="14:16">
      <c r="N113" s="162"/>
      <c r="O113" s="162"/>
      <c r="P113" s="162"/>
    </row>
    <row r="114" spans="14:16">
      <c r="N114" s="162"/>
      <c r="O114" s="162"/>
      <c r="P114" s="162"/>
    </row>
    <row r="115" spans="14:16">
      <c r="N115" s="162"/>
      <c r="O115" s="162"/>
      <c r="P115" s="162"/>
    </row>
    <row r="116" spans="14:16">
      <c r="N116" s="162"/>
      <c r="O116" s="162"/>
      <c r="P116" s="162"/>
    </row>
    <row r="117" spans="14:16">
      <c r="N117" s="162"/>
      <c r="O117" s="162"/>
      <c r="P117" s="162"/>
    </row>
    <row r="118" spans="14:16">
      <c r="N118" s="162"/>
      <c r="O118" s="162"/>
      <c r="P118" s="162"/>
    </row>
    <row r="119" spans="14:16">
      <c r="N119" s="162"/>
      <c r="O119" s="162"/>
      <c r="P119" s="162"/>
    </row>
    <row r="120" spans="14:16">
      <c r="N120" s="162"/>
      <c r="O120" s="162"/>
      <c r="P120" s="162"/>
    </row>
    <row r="121" spans="14:16">
      <c r="N121" s="162"/>
      <c r="O121" s="162"/>
      <c r="P121" s="162"/>
    </row>
    <row r="122" spans="14:16">
      <c r="N122" s="162"/>
      <c r="O122" s="162"/>
      <c r="P122" s="162"/>
    </row>
    <row r="123" spans="14:16">
      <c r="N123" s="162"/>
      <c r="O123" s="162"/>
      <c r="P123" s="162"/>
    </row>
    <row r="124" spans="14:16">
      <c r="N124" s="162"/>
      <c r="O124" s="162"/>
      <c r="P124" s="162"/>
    </row>
    <row r="125" spans="14:16">
      <c r="N125" s="162"/>
      <c r="O125" s="162"/>
      <c r="P125" s="162"/>
    </row>
    <row r="126" spans="14:16">
      <c r="N126" s="162"/>
      <c r="O126" s="162"/>
      <c r="P126" s="162"/>
    </row>
    <row r="127" spans="14:16">
      <c r="N127" s="162"/>
      <c r="O127" s="162"/>
      <c r="P127" s="162"/>
    </row>
    <row r="128" spans="14:16">
      <c r="N128" s="162"/>
      <c r="O128" s="162"/>
      <c r="P128" s="162"/>
    </row>
    <row r="129" spans="14:16">
      <c r="N129" s="162"/>
      <c r="O129" s="162"/>
      <c r="P129" s="162"/>
    </row>
    <row r="130" spans="14:16">
      <c r="N130" s="162"/>
      <c r="O130" s="162"/>
      <c r="P130" s="162"/>
    </row>
    <row r="131" spans="14:16">
      <c r="N131" s="162"/>
      <c r="O131" s="162"/>
      <c r="P131" s="162"/>
    </row>
    <row r="132" spans="14:16">
      <c r="N132" s="162"/>
      <c r="O132" s="162"/>
      <c r="P132" s="162"/>
    </row>
    <row r="133" spans="14:16">
      <c r="N133" s="162"/>
      <c r="O133" s="162"/>
      <c r="P133" s="162"/>
    </row>
    <row r="134" spans="14:16">
      <c r="N134" s="162"/>
      <c r="O134" s="162"/>
      <c r="P134" s="162"/>
    </row>
    <row r="135" spans="14:16">
      <c r="N135" s="162"/>
      <c r="O135" s="162"/>
      <c r="P135" s="162"/>
    </row>
    <row r="136" spans="14:16">
      <c r="N136" s="162"/>
      <c r="O136" s="162"/>
      <c r="P136" s="162"/>
    </row>
    <row r="137" spans="14:16">
      <c r="N137" s="162"/>
      <c r="O137" s="162"/>
      <c r="P137" s="162"/>
    </row>
    <row r="138" spans="14:16">
      <c r="N138" s="162"/>
      <c r="O138" s="162"/>
      <c r="P138" s="162"/>
    </row>
    <row r="139" spans="14:16">
      <c r="N139" s="162"/>
      <c r="O139" s="162"/>
      <c r="P139" s="162"/>
    </row>
    <row r="140" spans="14:16">
      <c r="N140" s="162"/>
      <c r="O140" s="162"/>
      <c r="P140" s="162"/>
    </row>
    <row r="141" spans="14:16">
      <c r="N141" s="162"/>
      <c r="O141" s="162"/>
      <c r="P141" s="162"/>
    </row>
    <row r="142" spans="14:16">
      <c r="N142" s="162"/>
      <c r="O142" s="162"/>
      <c r="P142" s="162"/>
    </row>
    <row r="143" spans="14:16">
      <c r="N143" s="162"/>
      <c r="O143" s="162"/>
      <c r="P143" s="162"/>
    </row>
    <row r="144" spans="14:16">
      <c r="N144" s="162"/>
      <c r="O144" s="162"/>
      <c r="P144" s="162"/>
    </row>
    <row r="145" spans="14:16">
      <c r="N145" s="162"/>
      <c r="O145" s="162"/>
      <c r="P145" s="162"/>
    </row>
    <row r="146" spans="14:16">
      <c r="N146" s="162"/>
      <c r="O146" s="162"/>
      <c r="P146" s="162"/>
    </row>
    <row r="147" spans="14:16">
      <c r="N147" s="162"/>
      <c r="O147" s="162"/>
      <c r="P147" s="162"/>
    </row>
    <row r="148" spans="14:16">
      <c r="N148" s="162"/>
      <c r="O148" s="162"/>
      <c r="P148" s="162"/>
    </row>
    <row r="149" spans="14:16">
      <c r="N149" s="162"/>
      <c r="O149" s="162"/>
      <c r="P149" s="162"/>
    </row>
    <row r="150" spans="14:16">
      <c r="N150" s="162"/>
      <c r="O150" s="162"/>
      <c r="P150" s="162"/>
    </row>
    <row r="151" spans="14:16">
      <c r="N151" s="162"/>
      <c r="O151" s="162"/>
      <c r="P151" s="162"/>
    </row>
    <row r="152" spans="14:16">
      <c r="N152" s="162"/>
      <c r="O152" s="162"/>
      <c r="P152" s="162"/>
    </row>
    <row r="153" spans="14:16">
      <c r="N153" s="162"/>
      <c r="O153" s="162"/>
      <c r="P153" s="162"/>
    </row>
    <row r="154" spans="14:16">
      <c r="N154" s="162"/>
      <c r="O154" s="162"/>
      <c r="P154" s="162"/>
    </row>
    <row r="155" spans="14:16">
      <c r="N155" s="162"/>
      <c r="O155" s="162"/>
      <c r="P155" s="162"/>
    </row>
    <row r="156" spans="14:16">
      <c r="N156" s="162"/>
      <c r="O156" s="162"/>
      <c r="P156" s="162"/>
    </row>
    <row r="157" spans="14:16">
      <c r="N157" s="162"/>
      <c r="O157" s="162"/>
      <c r="P157" s="162"/>
    </row>
    <row r="158" spans="14:16">
      <c r="N158" s="162"/>
      <c r="O158" s="162"/>
      <c r="P158" s="162"/>
    </row>
    <row r="159" spans="14:16">
      <c r="N159" s="162"/>
      <c r="O159" s="162"/>
      <c r="P159" s="162"/>
    </row>
    <row r="160" spans="14:16">
      <c r="N160" s="162"/>
      <c r="O160" s="162"/>
      <c r="P160" s="162"/>
    </row>
    <row r="161" spans="14:16">
      <c r="N161" s="162"/>
      <c r="O161" s="162"/>
      <c r="P161" s="162"/>
    </row>
    <row r="162" spans="14:16">
      <c r="N162" s="162"/>
      <c r="O162" s="162"/>
      <c r="P162" s="162"/>
    </row>
    <row r="163" spans="14:16">
      <c r="N163" s="162"/>
      <c r="O163" s="162"/>
      <c r="P163" s="162"/>
    </row>
    <row r="164" spans="14:16">
      <c r="N164" s="162"/>
      <c r="O164" s="162"/>
      <c r="P164" s="162"/>
    </row>
    <row r="165" spans="14:16">
      <c r="N165" s="162"/>
      <c r="O165" s="162"/>
      <c r="P165" s="162"/>
    </row>
    <row r="166" spans="14:16">
      <c r="N166" s="162"/>
      <c r="O166" s="162"/>
      <c r="P166" s="162"/>
    </row>
    <row r="167" spans="14:16">
      <c r="N167" s="162"/>
      <c r="O167" s="162"/>
      <c r="P167" s="162"/>
    </row>
    <row r="168" spans="14:16">
      <c r="N168" s="162"/>
      <c r="O168" s="162"/>
      <c r="P168" s="162"/>
    </row>
    <row r="169" spans="14:16">
      <c r="N169" s="162"/>
      <c r="O169" s="162"/>
      <c r="P169" s="162"/>
    </row>
    <row r="170" spans="14:16">
      <c r="N170" s="162"/>
      <c r="O170" s="162"/>
      <c r="P170" s="162"/>
    </row>
    <row r="171" spans="14:16">
      <c r="N171" s="162"/>
      <c r="O171" s="162"/>
      <c r="P171" s="162"/>
    </row>
    <row r="172" spans="14:16">
      <c r="N172" s="162"/>
      <c r="O172" s="162"/>
      <c r="P172" s="162"/>
    </row>
    <row r="173" spans="14:16">
      <c r="N173" s="162"/>
      <c r="O173" s="162"/>
      <c r="P173" s="162"/>
    </row>
  </sheetData>
  <mergeCells count="120">
    <mergeCell ref="A8:A9"/>
    <mergeCell ref="B8:B9"/>
    <mergeCell ref="C8:C9"/>
    <mergeCell ref="D8:D9"/>
    <mergeCell ref="E8:E9"/>
    <mergeCell ref="H8:H9"/>
    <mergeCell ref="I8:I9"/>
    <mergeCell ref="J8:J9"/>
    <mergeCell ref="F10:F11"/>
    <mergeCell ref="G10:G11"/>
    <mergeCell ref="F8:F9"/>
    <mergeCell ref="G8:G9"/>
    <mergeCell ref="H10:H11"/>
    <mergeCell ref="I10:I11"/>
    <mergeCell ref="J10:J11"/>
    <mergeCell ref="A1:M1"/>
    <mergeCell ref="A2:I2"/>
    <mergeCell ref="A3:I3"/>
    <mergeCell ref="A4:B4"/>
    <mergeCell ref="A5:A7"/>
    <mergeCell ref="B5:B7"/>
    <mergeCell ref="C5:C7"/>
    <mergeCell ref="D5:D7"/>
    <mergeCell ref="E5:E7"/>
    <mergeCell ref="F5:F7"/>
    <mergeCell ref="M5:M7"/>
    <mergeCell ref="G5:G7"/>
    <mergeCell ref="H5:H7"/>
    <mergeCell ref="I5:I7"/>
    <mergeCell ref="J5:J7"/>
    <mergeCell ref="Q5:AC5"/>
    <mergeCell ref="Q6:AC6"/>
    <mergeCell ref="K5:K7"/>
    <mergeCell ref="L5:L7"/>
    <mergeCell ref="L8:L9"/>
    <mergeCell ref="M8:M9"/>
    <mergeCell ref="AC8:AC9"/>
    <mergeCell ref="K8:K9"/>
    <mergeCell ref="AC10:AC11"/>
    <mergeCell ref="K10:K11"/>
    <mergeCell ref="L10:L11"/>
    <mergeCell ref="M10:M11"/>
    <mergeCell ref="N5:N7"/>
    <mergeCell ref="O5:O7"/>
    <mergeCell ref="P5:P7"/>
    <mergeCell ref="J12:J13"/>
    <mergeCell ref="K12:K13"/>
    <mergeCell ref="L12:L13"/>
    <mergeCell ref="M12:M13"/>
    <mergeCell ref="AC12:AC13"/>
    <mergeCell ref="A10:A11"/>
    <mergeCell ref="B10:B11"/>
    <mergeCell ref="C10:C11"/>
    <mergeCell ref="A14:A15"/>
    <mergeCell ref="B14:B15"/>
    <mergeCell ref="C14:C15"/>
    <mergeCell ref="D14:D15"/>
    <mergeCell ref="E14:E15"/>
    <mergeCell ref="A12:A13"/>
    <mergeCell ref="B12:B13"/>
    <mergeCell ref="C12:C13"/>
    <mergeCell ref="D12:D13"/>
    <mergeCell ref="E12:E13"/>
    <mergeCell ref="F12:F13"/>
    <mergeCell ref="G12:G13"/>
    <mergeCell ref="H12:H13"/>
    <mergeCell ref="I12:I13"/>
    <mergeCell ref="D10:D11"/>
    <mergeCell ref="E10:E11"/>
    <mergeCell ref="L14:L15"/>
    <mergeCell ref="M14:M15"/>
    <mergeCell ref="A16:A17"/>
    <mergeCell ref="B16:B17"/>
    <mergeCell ref="C16:C17"/>
    <mergeCell ref="D16:D17"/>
    <mergeCell ref="E16:E17"/>
    <mergeCell ref="F16:F17"/>
    <mergeCell ref="G16:G17"/>
    <mergeCell ref="H16:H17"/>
    <mergeCell ref="F14:F15"/>
    <mergeCell ref="G14:G15"/>
    <mergeCell ref="H14:H15"/>
    <mergeCell ref="I14:I15"/>
    <mergeCell ref="J14:J15"/>
    <mergeCell ref="K14:K15"/>
    <mergeCell ref="I18:I19"/>
    <mergeCell ref="J18:J19"/>
    <mergeCell ref="K18:K19"/>
    <mergeCell ref="L18:L19"/>
    <mergeCell ref="AC20:AC21"/>
    <mergeCell ref="I16:I17"/>
    <mergeCell ref="J16:J17"/>
    <mergeCell ref="K16:K17"/>
    <mergeCell ref="L16:L17"/>
    <mergeCell ref="M16:M17"/>
    <mergeCell ref="AC16:AC17"/>
    <mergeCell ref="AD5:AG6"/>
    <mergeCell ref="M18:M19"/>
    <mergeCell ref="A18:A19"/>
    <mergeCell ref="B18:B19"/>
    <mergeCell ref="C18:C19"/>
    <mergeCell ref="D18:D19"/>
    <mergeCell ref="E18:E19"/>
    <mergeCell ref="F18:F19"/>
    <mergeCell ref="A20:A21"/>
    <mergeCell ref="B20:B21"/>
    <mergeCell ref="C20:C21"/>
    <mergeCell ref="D20:D21"/>
    <mergeCell ref="E20:E21"/>
    <mergeCell ref="F20:F21"/>
    <mergeCell ref="G20:G21"/>
    <mergeCell ref="H20:H21"/>
    <mergeCell ref="I20:I21"/>
    <mergeCell ref="J20:J21"/>
    <mergeCell ref="AC18:AC19"/>
    <mergeCell ref="K20:K21"/>
    <mergeCell ref="L20:L21"/>
    <mergeCell ref="M20:M21"/>
    <mergeCell ref="G18:G19"/>
    <mergeCell ref="H18:H19"/>
  </mergeCells>
  <pageMargins left="0.70866141732283505" right="0.70866141732283505" top="0.74803149606299202" bottom="0.74803149606299202" header="0.31496062992126" footer="0.31496062992126"/>
  <pageSetup paperSize="9" scale="10"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'C:\Users\BongakonkeH\AppData\Local\Microsoft\Windows\INetCache\Content.Outlook\SEYB1UVR\[DRAFT SDBIP 21 22 FY 5 26 2021 FINAL.xlsx]cds strategies 17 18'!#REF!</xm:f>
          </x14:formula1>
          <xm:sqref>C8:C21</xm:sqref>
        </x14:dataValidation>
        <x14:dataValidation type="list" allowBlank="1" showInputMessage="1" showErrorMessage="1">
          <x14:formula1>
            <xm:f>'C:\Users\BongakonkeH\AppData\Local\Microsoft\Windows\INetCache\Content.Outlook\SEYB1UVR\[DRAFT SDBIP 21 22 FY 5 26 2021 FINAL.xlsx]kpa''s'!#REF!</xm:f>
          </x14:formula1>
          <xm:sqref>E8:E21</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B185"/>
  <sheetViews>
    <sheetView view="pageBreakPreview" zoomScale="20" zoomScaleNormal="55" zoomScaleSheetLayoutView="20" workbookViewId="0">
      <selection activeCell="A8" sqref="A8:AI15"/>
    </sheetView>
  </sheetViews>
  <sheetFormatPr defaultColWidth="9.109375" defaultRowHeight="25.8"/>
  <cols>
    <col min="1" max="1" width="10.88671875" style="156" customWidth="1"/>
    <col min="2" max="2" width="11.109375" style="156" customWidth="1"/>
    <col min="3" max="3" width="33.88671875" style="156" customWidth="1"/>
    <col min="4" max="4" width="17.44140625" style="156" customWidth="1"/>
    <col min="5" max="5" width="28.77734375" style="156" customWidth="1"/>
    <col min="6" max="6" width="27.44140625" style="156" customWidth="1"/>
    <col min="7" max="7" width="27.5546875" style="156" customWidth="1"/>
    <col min="8" max="8" width="15.44140625" style="156" customWidth="1"/>
    <col min="9" max="9" width="28.44140625" style="156" customWidth="1"/>
    <col min="10" max="10" width="30.5546875" style="156" customWidth="1"/>
    <col min="11" max="11" width="28.77734375" style="156" customWidth="1"/>
    <col min="12" max="12" width="70.109375" style="156" customWidth="1"/>
    <col min="13" max="13" width="62.88671875" style="156" customWidth="1"/>
    <col min="14" max="14" width="79.44140625" style="156" customWidth="1"/>
    <col min="15" max="15" width="47.88671875" style="156" customWidth="1"/>
    <col min="16" max="18" width="42.109375" style="160" customWidth="1"/>
    <col min="19" max="19" width="126.88671875" style="156" hidden="1" customWidth="1"/>
    <col min="20" max="20" width="153" style="156" hidden="1" customWidth="1"/>
    <col min="21" max="21" width="138.5546875" style="156" hidden="1" customWidth="1"/>
    <col min="22" max="22" width="141.88671875" style="156" hidden="1" customWidth="1"/>
    <col min="23" max="23" width="114.6640625" style="156" hidden="1" customWidth="1"/>
    <col min="24" max="24" width="118" style="156" hidden="1" customWidth="1"/>
    <col min="25" max="25" width="93" style="156" hidden="1" customWidth="1"/>
    <col min="26" max="26" width="110.21875" style="156" hidden="1" customWidth="1"/>
    <col min="27" max="27" width="110.77734375" style="156" customWidth="1"/>
    <col min="28" max="28" width="98.5546875" style="156" hidden="1" customWidth="1"/>
    <col min="29" max="29" width="104.109375" style="156" hidden="1" customWidth="1"/>
    <col min="30" max="30" width="106.88671875" style="156" customWidth="1"/>
    <col min="31" max="31" width="57.109375" style="156" customWidth="1"/>
    <col min="32" max="32" width="52.109375" style="156" customWidth="1"/>
    <col min="33" max="33" width="33" style="156" customWidth="1"/>
    <col min="34" max="34" width="37.44140625" style="156" customWidth="1"/>
    <col min="35" max="35" width="52.44140625" style="156" customWidth="1"/>
    <col min="36" max="16384" width="9.109375" style="156"/>
  </cols>
  <sheetData>
    <row r="1" spans="1:80" ht="33.6">
      <c r="A1" s="424" t="s">
        <v>1945</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301"/>
    </row>
    <row r="2" spans="1:80" ht="33.6">
      <c r="A2" s="424" t="s">
        <v>30</v>
      </c>
      <c r="B2" s="424"/>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301"/>
    </row>
    <row r="3" spans="1:80" ht="33.6">
      <c r="A3" s="424" t="s">
        <v>103</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301"/>
    </row>
    <row r="4" spans="1:80" ht="33.6">
      <c r="A4" s="424"/>
      <c r="B4" s="424"/>
      <c r="C4" s="424"/>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301"/>
    </row>
    <row r="5" spans="1:80" ht="56.4" customHeight="1">
      <c r="A5" s="422" t="s">
        <v>0</v>
      </c>
      <c r="B5" s="422" t="s">
        <v>1</v>
      </c>
      <c r="C5" s="422" t="s">
        <v>67</v>
      </c>
      <c r="D5" s="422" t="s">
        <v>2</v>
      </c>
      <c r="E5" s="422" t="s">
        <v>47</v>
      </c>
      <c r="F5" s="422" t="s">
        <v>4</v>
      </c>
      <c r="G5" s="422" t="s">
        <v>5</v>
      </c>
      <c r="H5" s="422" t="s">
        <v>6</v>
      </c>
      <c r="I5" s="425" t="s">
        <v>2682</v>
      </c>
      <c r="J5" s="425" t="s">
        <v>2683</v>
      </c>
      <c r="K5" s="422" t="s">
        <v>7</v>
      </c>
      <c r="L5" s="422" t="s">
        <v>8</v>
      </c>
      <c r="M5" s="419" t="s">
        <v>1150</v>
      </c>
      <c r="N5" s="422" t="s">
        <v>9</v>
      </c>
      <c r="O5" s="422" t="s">
        <v>1149</v>
      </c>
      <c r="P5" s="397" t="s">
        <v>2755</v>
      </c>
      <c r="Q5" s="397" t="s">
        <v>27</v>
      </c>
      <c r="R5" s="397" t="s">
        <v>2756</v>
      </c>
      <c r="S5" s="423" t="s">
        <v>10</v>
      </c>
      <c r="T5" s="423"/>
      <c r="U5" s="423"/>
      <c r="V5" s="423"/>
      <c r="W5" s="423"/>
      <c r="X5" s="423"/>
      <c r="Y5" s="423"/>
      <c r="Z5" s="423"/>
      <c r="AA5" s="423"/>
      <c r="AB5" s="423"/>
      <c r="AC5" s="423"/>
      <c r="AD5" s="423"/>
      <c r="AE5" s="423"/>
      <c r="AF5" s="402" t="s">
        <v>2775</v>
      </c>
      <c r="AG5" s="403"/>
      <c r="AH5" s="403"/>
      <c r="AI5" s="404"/>
    </row>
    <row r="6" spans="1:80" ht="63.6" customHeight="1">
      <c r="A6" s="422"/>
      <c r="B6" s="422"/>
      <c r="C6" s="422"/>
      <c r="D6" s="422"/>
      <c r="E6" s="422"/>
      <c r="F6" s="422"/>
      <c r="G6" s="422"/>
      <c r="H6" s="422"/>
      <c r="I6" s="425"/>
      <c r="J6" s="425"/>
      <c r="K6" s="422"/>
      <c r="L6" s="422"/>
      <c r="M6" s="420"/>
      <c r="N6" s="422"/>
      <c r="O6" s="422"/>
      <c r="P6" s="398"/>
      <c r="Q6" s="398"/>
      <c r="R6" s="398"/>
      <c r="S6" s="423" t="s">
        <v>11</v>
      </c>
      <c r="T6" s="423"/>
      <c r="U6" s="423"/>
      <c r="V6" s="423"/>
      <c r="W6" s="423"/>
      <c r="X6" s="423"/>
      <c r="Y6" s="423"/>
      <c r="Z6" s="423"/>
      <c r="AA6" s="423"/>
      <c r="AB6" s="423"/>
      <c r="AC6" s="423"/>
      <c r="AD6" s="423"/>
      <c r="AE6" s="423"/>
      <c r="AF6" s="405"/>
      <c r="AG6" s="406"/>
      <c r="AH6" s="406"/>
      <c r="AI6" s="407"/>
    </row>
    <row r="7" spans="1:80" ht="198" customHeight="1">
      <c r="A7" s="422"/>
      <c r="B7" s="422"/>
      <c r="C7" s="422"/>
      <c r="D7" s="422"/>
      <c r="E7" s="422"/>
      <c r="F7" s="422"/>
      <c r="G7" s="422"/>
      <c r="H7" s="422"/>
      <c r="I7" s="426"/>
      <c r="J7" s="426"/>
      <c r="K7" s="422"/>
      <c r="L7" s="422"/>
      <c r="M7" s="421"/>
      <c r="N7" s="422"/>
      <c r="O7" s="422"/>
      <c r="P7" s="399"/>
      <c r="Q7" s="399"/>
      <c r="R7" s="399"/>
      <c r="S7" s="181" t="s">
        <v>12</v>
      </c>
      <c r="T7" s="181" t="s">
        <v>13</v>
      </c>
      <c r="U7" s="182" t="s">
        <v>14</v>
      </c>
      <c r="V7" s="181" t="s">
        <v>15</v>
      </c>
      <c r="W7" s="181" t="s">
        <v>16</v>
      </c>
      <c r="X7" s="183" t="s">
        <v>17</v>
      </c>
      <c r="Y7" s="181" t="s">
        <v>18</v>
      </c>
      <c r="Z7" s="181" t="s">
        <v>19</v>
      </c>
      <c r="AA7" s="183" t="s">
        <v>20</v>
      </c>
      <c r="AB7" s="181" t="s">
        <v>21</v>
      </c>
      <c r="AC7" s="181" t="s">
        <v>22</v>
      </c>
      <c r="AD7" s="183" t="s">
        <v>327</v>
      </c>
      <c r="AE7" s="184" t="s">
        <v>1048</v>
      </c>
      <c r="AF7" s="49" t="s">
        <v>3590</v>
      </c>
      <c r="AG7" s="264" t="s">
        <v>2771</v>
      </c>
      <c r="AH7" s="264" t="s">
        <v>2770</v>
      </c>
      <c r="AI7" s="264" t="s">
        <v>2769</v>
      </c>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row>
    <row r="8" spans="1:80" ht="392.4" customHeight="1">
      <c r="A8" s="490" t="s">
        <v>218</v>
      </c>
      <c r="B8" s="490" t="s">
        <v>219</v>
      </c>
      <c r="C8" s="490" t="s">
        <v>68</v>
      </c>
      <c r="D8" s="490" t="s">
        <v>1930</v>
      </c>
      <c r="E8" s="490" t="s">
        <v>61</v>
      </c>
      <c r="F8" s="490" t="s">
        <v>1931</v>
      </c>
      <c r="G8" s="490" t="s">
        <v>1932</v>
      </c>
      <c r="H8" s="490" t="s">
        <v>1185</v>
      </c>
      <c r="I8" s="490" t="s">
        <v>1933</v>
      </c>
      <c r="J8" s="490" t="s">
        <v>289</v>
      </c>
      <c r="K8" s="490" t="s">
        <v>1934</v>
      </c>
      <c r="L8" s="490" t="s">
        <v>1935</v>
      </c>
      <c r="M8" s="547" t="s">
        <v>3586</v>
      </c>
      <c r="N8" s="490" t="s">
        <v>1936</v>
      </c>
      <c r="O8" s="490" t="s">
        <v>1937</v>
      </c>
      <c r="P8" s="448" t="s">
        <v>289</v>
      </c>
      <c r="Q8" s="448" t="s">
        <v>289</v>
      </c>
      <c r="R8" s="448" t="s">
        <v>289</v>
      </c>
      <c r="S8" s="448" t="s">
        <v>2684</v>
      </c>
      <c r="T8" s="448" t="s">
        <v>2685</v>
      </c>
      <c r="U8" s="448" t="s">
        <v>2686</v>
      </c>
      <c r="V8" s="448" t="s">
        <v>2687</v>
      </c>
      <c r="W8" s="448" t="s">
        <v>2688</v>
      </c>
      <c r="X8" s="448" t="s">
        <v>2689</v>
      </c>
      <c r="Y8" s="448" t="s">
        <v>2690</v>
      </c>
      <c r="Z8" s="448" t="s">
        <v>2691</v>
      </c>
      <c r="AA8" s="448" t="s">
        <v>2692</v>
      </c>
      <c r="AB8" s="448" t="s">
        <v>2693</v>
      </c>
      <c r="AC8" s="448" t="s">
        <v>2694</v>
      </c>
      <c r="AD8" s="448" t="s">
        <v>1936</v>
      </c>
      <c r="AE8" s="490" t="s">
        <v>1938</v>
      </c>
      <c r="AF8" s="448" t="s">
        <v>289</v>
      </c>
      <c r="AG8" s="448" t="s">
        <v>289</v>
      </c>
      <c r="AH8" s="448" t="s">
        <v>289</v>
      </c>
      <c r="AI8" s="448" t="s">
        <v>289</v>
      </c>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row>
    <row r="9" spans="1:80" ht="55.2" customHeight="1">
      <c r="A9" s="490"/>
      <c r="B9" s="490"/>
      <c r="C9" s="490"/>
      <c r="D9" s="490"/>
      <c r="E9" s="490"/>
      <c r="F9" s="490"/>
      <c r="G9" s="490"/>
      <c r="H9" s="490"/>
      <c r="I9" s="490"/>
      <c r="J9" s="490"/>
      <c r="K9" s="490"/>
      <c r="L9" s="490"/>
      <c r="M9" s="548"/>
      <c r="N9" s="490"/>
      <c r="O9" s="490"/>
      <c r="P9" s="448" t="s">
        <v>289</v>
      </c>
      <c r="Q9" s="448" t="s">
        <v>289</v>
      </c>
      <c r="R9" s="448" t="s">
        <v>289</v>
      </c>
      <c r="S9" s="448" t="s">
        <v>289</v>
      </c>
      <c r="T9" s="448" t="s">
        <v>289</v>
      </c>
      <c r="U9" s="448" t="s">
        <v>289</v>
      </c>
      <c r="V9" s="448" t="s">
        <v>289</v>
      </c>
      <c r="W9" s="448" t="s">
        <v>289</v>
      </c>
      <c r="X9" s="448" t="s">
        <v>289</v>
      </c>
      <c r="Y9" s="448" t="s">
        <v>289</v>
      </c>
      <c r="Z9" s="448" t="s">
        <v>289</v>
      </c>
      <c r="AA9" s="448" t="s">
        <v>289</v>
      </c>
      <c r="AB9" s="448" t="s">
        <v>289</v>
      </c>
      <c r="AC9" s="448" t="s">
        <v>289</v>
      </c>
      <c r="AD9" s="448" t="s">
        <v>289</v>
      </c>
      <c r="AE9" s="490"/>
      <c r="AF9" s="448" t="s">
        <v>289</v>
      </c>
      <c r="AG9" s="448" t="s">
        <v>289</v>
      </c>
      <c r="AH9" s="448" t="s">
        <v>289</v>
      </c>
      <c r="AI9" s="448" t="s">
        <v>289</v>
      </c>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row>
    <row r="10" spans="1:80" ht="406.8" customHeight="1">
      <c r="A10" s="490" t="s">
        <v>218</v>
      </c>
      <c r="B10" s="490" t="s">
        <v>219</v>
      </c>
      <c r="C10" s="490" t="s">
        <v>68</v>
      </c>
      <c r="D10" s="490" t="s">
        <v>1939</v>
      </c>
      <c r="E10" s="490" t="s">
        <v>61</v>
      </c>
      <c r="F10" s="490" t="s">
        <v>1931</v>
      </c>
      <c r="G10" s="490" t="s">
        <v>1932</v>
      </c>
      <c r="H10" s="490" t="s">
        <v>1185</v>
      </c>
      <c r="I10" s="490" t="s">
        <v>1933</v>
      </c>
      <c r="J10" s="490" t="s">
        <v>289</v>
      </c>
      <c r="K10" s="490" t="s">
        <v>1934</v>
      </c>
      <c r="L10" s="490" t="s">
        <v>1935</v>
      </c>
      <c r="M10" s="547" t="s">
        <v>3587</v>
      </c>
      <c r="N10" s="490" t="s">
        <v>1940</v>
      </c>
      <c r="O10" s="490" t="s">
        <v>1937</v>
      </c>
      <c r="P10" s="448" t="s">
        <v>289</v>
      </c>
      <c r="Q10" s="448" t="s">
        <v>289</v>
      </c>
      <c r="R10" s="448" t="s">
        <v>289</v>
      </c>
      <c r="S10" s="448" t="s">
        <v>2695</v>
      </c>
      <c r="T10" s="448" t="s">
        <v>2696</v>
      </c>
      <c r="U10" s="448" t="s">
        <v>2697</v>
      </c>
      <c r="V10" s="448" t="s">
        <v>2698</v>
      </c>
      <c r="W10" s="448" t="s">
        <v>2699</v>
      </c>
      <c r="X10" s="448" t="s">
        <v>2700</v>
      </c>
      <c r="Y10" s="448" t="s">
        <v>2701</v>
      </c>
      <c r="Z10" s="448" t="s">
        <v>2702</v>
      </c>
      <c r="AA10" s="448" t="s">
        <v>2703</v>
      </c>
      <c r="AB10" s="448" t="s">
        <v>2704</v>
      </c>
      <c r="AC10" s="448" t="s">
        <v>2705</v>
      </c>
      <c r="AD10" s="448" t="s">
        <v>2706</v>
      </c>
      <c r="AE10" s="490" t="s">
        <v>1938</v>
      </c>
      <c r="AF10" s="448" t="s">
        <v>289</v>
      </c>
      <c r="AG10" s="448" t="s">
        <v>289</v>
      </c>
      <c r="AH10" s="448" t="s">
        <v>289</v>
      </c>
      <c r="AI10" s="448" t="s">
        <v>289</v>
      </c>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row>
    <row r="11" spans="1:80" ht="52.5" customHeight="1">
      <c r="A11" s="490"/>
      <c r="B11" s="490"/>
      <c r="C11" s="490"/>
      <c r="D11" s="490"/>
      <c r="E11" s="490"/>
      <c r="F11" s="490"/>
      <c r="G11" s="490"/>
      <c r="H11" s="490"/>
      <c r="I11" s="490"/>
      <c r="J11" s="490"/>
      <c r="K11" s="490"/>
      <c r="L11" s="490"/>
      <c r="M11" s="548"/>
      <c r="N11" s="490"/>
      <c r="O11" s="490"/>
      <c r="P11" s="448" t="s">
        <v>289</v>
      </c>
      <c r="Q11" s="448" t="s">
        <v>289</v>
      </c>
      <c r="R11" s="448" t="s">
        <v>289</v>
      </c>
      <c r="S11" s="448" t="s">
        <v>289</v>
      </c>
      <c r="T11" s="448" t="s">
        <v>289</v>
      </c>
      <c r="U11" s="448" t="s">
        <v>289</v>
      </c>
      <c r="V11" s="448" t="s">
        <v>289</v>
      </c>
      <c r="W11" s="448" t="s">
        <v>289</v>
      </c>
      <c r="X11" s="448" t="s">
        <v>289</v>
      </c>
      <c r="Y11" s="448" t="s">
        <v>289</v>
      </c>
      <c r="Z11" s="448" t="s">
        <v>289</v>
      </c>
      <c r="AA11" s="448" t="s">
        <v>289</v>
      </c>
      <c r="AB11" s="448" t="s">
        <v>289</v>
      </c>
      <c r="AC11" s="448" t="s">
        <v>289</v>
      </c>
      <c r="AD11" s="448" t="s">
        <v>289</v>
      </c>
      <c r="AE11" s="490"/>
      <c r="AF11" s="448" t="s">
        <v>289</v>
      </c>
      <c r="AG11" s="448" t="s">
        <v>289</v>
      </c>
      <c r="AH11" s="448" t="s">
        <v>289</v>
      </c>
      <c r="AI11" s="448" t="s">
        <v>289</v>
      </c>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row>
    <row r="12" spans="1:80" ht="408" customHeight="1">
      <c r="A12" s="490" t="s">
        <v>218</v>
      </c>
      <c r="B12" s="490" t="s">
        <v>219</v>
      </c>
      <c r="C12" s="490" t="s">
        <v>68</v>
      </c>
      <c r="D12" s="490" t="s">
        <v>1941</v>
      </c>
      <c r="E12" s="490" t="s">
        <v>61</v>
      </c>
      <c r="F12" s="490" t="s">
        <v>1931</v>
      </c>
      <c r="G12" s="490" t="s">
        <v>1932</v>
      </c>
      <c r="H12" s="490" t="s">
        <v>1185</v>
      </c>
      <c r="I12" s="490" t="s">
        <v>1933</v>
      </c>
      <c r="J12" s="490" t="s">
        <v>289</v>
      </c>
      <c r="K12" s="490" t="s">
        <v>1212</v>
      </c>
      <c r="L12" s="490" t="s">
        <v>1942</v>
      </c>
      <c r="M12" s="547" t="s">
        <v>3588</v>
      </c>
      <c r="N12" s="490" t="s">
        <v>1946</v>
      </c>
      <c r="O12" s="490" t="s">
        <v>1937</v>
      </c>
      <c r="P12" s="448" t="s">
        <v>289</v>
      </c>
      <c r="Q12" s="448" t="s">
        <v>289</v>
      </c>
      <c r="R12" s="448" t="s">
        <v>289</v>
      </c>
      <c r="S12" s="448" t="s">
        <v>289</v>
      </c>
      <c r="T12" s="448" t="s">
        <v>289</v>
      </c>
      <c r="U12" s="448" t="s">
        <v>1947</v>
      </c>
      <c r="V12" s="448" t="s">
        <v>289</v>
      </c>
      <c r="W12" s="448" t="s">
        <v>289</v>
      </c>
      <c r="X12" s="448" t="s">
        <v>1948</v>
      </c>
      <c r="Y12" s="448" t="s">
        <v>289</v>
      </c>
      <c r="Z12" s="448" t="s">
        <v>289</v>
      </c>
      <c r="AA12" s="448" t="s">
        <v>1949</v>
      </c>
      <c r="AB12" s="448" t="s">
        <v>289</v>
      </c>
      <c r="AC12" s="448" t="s">
        <v>289</v>
      </c>
      <c r="AD12" s="448" t="s">
        <v>1950</v>
      </c>
      <c r="AE12" s="490" t="s">
        <v>1938</v>
      </c>
      <c r="AF12" s="448" t="s">
        <v>289</v>
      </c>
      <c r="AG12" s="448" t="s">
        <v>289</v>
      </c>
      <c r="AH12" s="448" t="s">
        <v>289</v>
      </c>
      <c r="AI12" s="448" t="s">
        <v>289</v>
      </c>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row>
    <row r="13" spans="1:80" ht="80.7" customHeight="1">
      <c r="A13" s="490"/>
      <c r="B13" s="490"/>
      <c r="C13" s="490"/>
      <c r="D13" s="490"/>
      <c r="E13" s="490"/>
      <c r="F13" s="490"/>
      <c r="G13" s="490"/>
      <c r="H13" s="490"/>
      <c r="I13" s="490"/>
      <c r="J13" s="490"/>
      <c r="K13" s="490"/>
      <c r="L13" s="490"/>
      <c r="M13" s="548"/>
      <c r="N13" s="490"/>
      <c r="O13" s="490"/>
      <c r="P13" s="448" t="s">
        <v>289</v>
      </c>
      <c r="Q13" s="448" t="s">
        <v>289</v>
      </c>
      <c r="R13" s="448" t="s">
        <v>289</v>
      </c>
      <c r="S13" s="448" t="s">
        <v>289</v>
      </c>
      <c r="T13" s="448" t="s">
        <v>289</v>
      </c>
      <c r="U13" s="448" t="s">
        <v>289</v>
      </c>
      <c r="V13" s="448" t="s">
        <v>289</v>
      </c>
      <c r="W13" s="448" t="s">
        <v>289</v>
      </c>
      <c r="X13" s="448" t="s">
        <v>289</v>
      </c>
      <c r="Y13" s="448" t="s">
        <v>289</v>
      </c>
      <c r="Z13" s="448" t="s">
        <v>289</v>
      </c>
      <c r="AA13" s="448" t="s">
        <v>289</v>
      </c>
      <c r="AB13" s="448" t="s">
        <v>289</v>
      </c>
      <c r="AC13" s="448" t="s">
        <v>289</v>
      </c>
      <c r="AD13" s="448" t="s">
        <v>289</v>
      </c>
      <c r="AE13" s="490"/>
      <c r="AF13" s="448" t="s">
        <v>289</v>
      </c>
      <c r="AG13" s="448" t="s">
        <v>289</v>
      </c>
      <c r="AH13" s="448" t="s">
        <v>289</v>
      </c>
      <c r="AI13" s="448" t="s">
        <v>289</v>
      </c>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row>
    <row r="14" spans="1:80" ht="373.2" customHeight="1">
      <c r="A14" s="490" t="s">
        <v>218</v>
      </c>
      <c r="B14" s="490" t="s">
        <v>219</v>
      </c>
      <c r="C14" s="490" t="s">
        <v>68</v>
      </c>
      <c r="D14" s="490" t="s">
        <v>1943</v>
      </c>
      <c r="E14" s="490" t="s">
        <v>61</v>
      </c>
      <c r="F14" s="490" t="s">
        <v>1931</v>
      </c>
      <c r="G14" s="490" t="s">
        <v>1932</v>
      </c>
      <c r="H14" s="490" t="s">
        <v>1185</v>
      </c>
      <c r="I14" s="490" t="s">
        <v>1933</v>
      </c>
      <c r="J14" s="490" t="s">
        <v>289</v>
      </c>
      <c r="K14" s="490" t="s">
        <v>1212</v>
      </c>
      <c r="L14" s="490" t="s">
        <v>1942</v>
      </c>
      <c r="M14" s="547" t="s">
        <v>3589</v>
      </c>
      <c r="N14" s="490" t="s">
        <v>1944</v>
      </c>
      <c r="O14" s="490" t="s">
        <v>1937</v>
      </c>
      <c r="P14" s="448" t="s">
        <v>289</v>
      </c>
      <c r="Q14" s="448" t="s">
        <v>289</v>
      </c>
      <c r="R14" s="448" t="s">
        <v>289</v>
      </c>
      <c r="S14" s="448" t="s">
        <v>2707</v>
      </c>
      <c r="T14" s="448" t="s">
        <v>2708</v>
      </c>
      <c r="U14" s="448" t="s">
        <v>2709</v>
      </c>
      <c r="V14" s="448" t="s">
        <v>2710</v>
      </c>
      <c r="W14" s="448" t="s">
        <v>2711</v>
      </c>
      <c r="X14" s="448" t="s">
        <v>2712</v>
      </c>
      <c r="Y14" s="448" t="s">
        <v>2713</v>
      </c>
      <c r="Z14" s="448" t="s">
        <v>2714</v>
      </c>
      <c r="AA14" s="448" t="s">
        <v>2715</v>
      </c>
      <c r="AB14" s="448" t="s">
        <v>2716</v>
      </c>
      <c r="AC14" s="448" t="s">
        <v>2717</v>
      </c>
      <c r="AD14" s="448" t="s">
        <v>1944</v>
      </c>
      <c r="AE14" s="490" t="s">
        <v>1938</v>
      </c>
      <c r="AF14" s="448" t="s">
        <v>289</v>
      </c>
      <c r="AG14" s="448" t="s">
        <v>289</v>
      </c>
      <c r="AH14" s="448" t="s">
        <v>289</v>
      </c>
      <c r="AI14" s="448" t="s">
        <v>289</v>
      </c>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row>
    <row r="15" spans="1:80" ht="46.2">
      <c r="A15" s="490"/>
      <c r="B15" s="490"/>
      <c r="C15" s="490"/>
      <c r="D15" s="490"/>
      <c r="E15" s="490"/>
      <c r="F15" s="490"/>
      <c r="G15" s="490"/>
      <c r="H15" s="490"/>
      <c r="I15" s="490"/>
      <c r="J15" s="490"/>
      <c r="K15" s="490"/>
      <c r="L15" s="490"/>
      <c r="M15" s="548"/>
      <c r="N15" s="490"/>
      <c r="O15" s="490"/>
      <c r="P15" s="448" t="s">
        <v>289</v>
      </c>
      <c r="Q15" s="448" t="s">
        <v>289</v>
      </c>
      <c r="R15" s="448" t="s">
        <v>289</v>
      </c>
      <c r="S15" s="448" t="s">
        <v>289</v>
      </c>
      <c r="T15" s="448" t="s">
        <v>289</v>
      </c>
      <c r="U15" s="448" t="s">
        <v>289</v>
      </c>
      <c r="V15" s="448" t="s">
        <v>289</v>
      </c>
      <c r="W15" s="448" t="s">
        <v>289</v>
      </c>
      <c r="X15" s="448" t="s">
        <v>289</v>
      </c>
      <c r="Y15" s="448" t="s">
        <v>289</v>
      </c>
      <c r="Z15" s="448" t="s">
        <v>289</v>
      </c>
      <c r="AA15" s="448" t="s">
        <v>289</v>
      </c>
      <c r="AB15" s="448" t="s">
        <v>289</v>
      </c>
      <c r="AC15" s="448" t="s">
        <v>289</v>
      </c>
      <c r="AD15" s="448" t="s">
        <v>289</v>
      </c>
      <c r="AE15" s="490"/>
      <c r="AF15" s="448" t="s">
        <v>289</v>
      </c>
      <c r="AG15" s="448" t="s">
        <v>289</v>
      </c>
      <c r="AH15" s="448" t="s">
        <v>289</v>
      </c>
      <c r="AI15" s="448" t="s">
        <v>289</v>
      </c>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row>
    <row r="16" spans="1:80" ht="33.6">
      <c r="A16" s="157"/>
      <c r="B16" s="157"/>
      <c r="C16" s="157"/>
      <c r="D16" s="157"/>
      <c r="E16" s="157"/>
      <c r="F16" s="157"/>
      <c r="G16" s="157"/>
      <c r="H16" s="157"/>
      <c r="I16" s="157"/>
      <c r="J16" s="157"/>
      <c r="K16" s="157"/>
      <c r="L16" s="157"/>
      <c r="M16" s="157"/>
      <c r="N16" s="157"/>
      <c r="O16" s="157"/>
      <c r="P16" s="266"/>
      <c r="Q16" s="266"/>
      <c r="R16" s="266"/>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row>
    <row r="17" spans="1:80" ht="33.6">
      <c r="A17" s="157"/>
      <c r="B17" s="157"/>
      <c r="C17" s="157"/>
      <c r="D17" s="157"/>
      <c r="E17" s="157"/>
      <c r="F17" s="157"/>
      <c r="G17" s="157"/>
      <c r="H17" s="157"/>
      <c r="I17" s="157"/>
      <c r="J17" s="157"/>
      <c r="K17" s="157"/>
      <c r="L17" s="157"/>
      <c r="M17" s="157"/>
      <c r="N17" s="157"/>
      <c r="O17" s="157"/>
      <c r="P17" s="266"/>
      <c r="Q17" s="266"/>
      <c r="R17" s="266"/>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row>
    <row r="18" spans="1:80" ht="33.6">
      <c r="A18" s="157"/>
      <c r="B18" s="157"/>
      <c r="C18" s="157"/>
      <c r="D18" s="157"/>
      <c r="E18" s="157"/>
      <c r="F18" s="157"/>
      <c r="G18" s="157"/>
      <c r="H18" s="157"/>
      <c r="I18" s="157"/>
      <c r="J18" s="157"/>
      <c r="K18" s="157"/>
      <c r="L18" s="157"/>
      <c r="M18" s="157"/>
      <c r="N18" s="157"/>
      <c r="O18" s="157"/>
      <c r="P18" s="268"/>
      <c r="Q18" s="268"/>
      <c r="R18" s="268"/>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row>
    <row r="19" spans="1:80" ht="33.6">
      <c r="A19" s="157"/>
      <c r="B19" s="157"/>
      <c r="C19" s="157"/>
      <c r="D19" s="157"/>
      <c r="E19" s="157"/>
      <c r="F19" s="157"/>
      <c r="G19" s="157"/>
      <c r="H19" s="157"/>
      <c r="I19" s="157"/>
      <c r="J19" s="157"/>
      <c r="K19" s="157"/>
      <c r="L19" s="157"/>
      <c r="M19" s="157"/>
      <c r="N19" s="157"/>
      <c r="O19" s="157"/>
      <c r="P19" s="268"/>
      <c r="Q19" s="268"/>
      <c r="R19" s="268"/>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row>
    <row r="20" spans="1:80" ht="33.6">
      <c r="A20" s="157"/>
      <c r="B20" s="157"/>
      <c r="C20" s="157"/>
      <c r="D20" s="157"/>
      <c r="E20" s="157"/>
      <c r="F20" s="157"/>
      <c r="G20" s="157"/>
      <c r="H20" s="157"/>
      <c r="I20" s="157"/>
      <c r="J20" s="157"/>
      <c r="K20" s="157"/>
      <c r="L20" s="157"/>
      <c r="M20" s="157"/>
      <c r="N20" s="157"/>
      <c r="O20" s="157"/>
      <c r="P20" s="266"/>
      <c r="Q20" s="266"/>
      <c r="R20" s="266"/>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row>
    <row r="21" spans="1:80" ht="33.6">
      <c r="A21" s="157"/>
      <c r="B21" s="157"/>
      <c r="C21" s="157"/>
      <c r="D21" s="157"/>
      <c r="E21" s="157"/>
      <c r="F21" s="157"/>
      <c r="G21" s="157"/>
      <c r="H21" s="157"/>
      <c r="I21" s="157"/>
      <c r="J21" s="157"/>
      <c r="K21" s="157"/>
      <c r="L21" s="157"/>
      <c r="M21" s="157"/>
      <c r="N21" s="157"/>
      <c r="O21" s="157"/>
      <c r="P21" s="266"/>
      <c r="Q21" s="266"/>
      <c r="R21" s="266"/>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row>
    <row r="22" spans="1:80" ht="33.6">
      <c r="A22" s="157"/>
      <c r="B22" s="157"/>
      <c r="C22" s="157"/>
      <c r="D22" s="157"/>
      <c r="E22" s="157"/>
      <c r="F22" s="157"/>
      <c r="G22" s="157"/>
      <c r="H22" s="157"/>
      <c r="I22" s="157"/>
      <c r="J22" s="157"/>
      <c r="K22" s="157"/>
      <c r="L22" s="157"/>
      <c r="M22" s="157"/>
      <c r="N22" s="157"/>
      <c r="O22" s="157"/>
      <c r="P22" s="266"/>
      <c r="Q22" s="266"/>
      <c r="R22" s="266"/>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row>
    <row r="23" spans="1:80" ht="33.6">
      <c r="A23" s="157"/>
      <c r="B23" s="157"/>
      <c r="C23" s="157"/>
      <c r="D23" s="157"/>
      <c r="E23" s="157"/>
      <c r="F23" s="157"/>
      <c r="G23" s="157"/>
      <c r="H23" s="157"/>
      <c r="I23" s="157"/>
      <c r="J23" s="157"/>
      <c r="K23" s="157"/>
      <c r="L23" s="157"/>
      <c r="M23" s="157"/>
      <c r="N23" s="157"/>
      <c r="O23" s="157"/>
      <c r="P23" s="266"/>
      <c r="Q23" s="266"/>
      <c r="R23" s="266"/>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row>
    <row r="24" spans="1:80">
      <c r="A24" s="157"/>
      <c r="B24" s="157"/>
      <c r="C24" s="157"/>
      <c r="D24" s="157"/>
      <c r="E24" s="157"/>
      <c r="F24" s="157"/>
      <c r="G24" s="157"/>
      <c r="H24" s="157"/>
      <c r="I24" s="157"/>
      <c r="J24" s="157"/>
      <c r="K24" s="157"/>
      <c r="L24" s="157"/>
      <c r="M24" s="157"/>
      <c r="N24" s="157"/>
      <c r="O24" s="157"/>
      <c r="P24" s="162"/>
      <c r="Q24" s="162"/>
      <c r="R24" s="162"/>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row>
    <row r="25" spans="1:80">
      <c r="A25" s="157"/>
      <c r="B25" s="157"/>
      <c r="C25" s="157"/>
      <c r="D25" s="157"/>
      <c r="E25" s="157"/>
      <c r="F25" s="157"/>
      <c r="G25" s="157"/>
      <c r="H25" s="157"/>
      <c r="I25" s="157"/>
      <c r="J25" s="157"/>
      <c r="K25" s="157"/>
      <c r="L25" s="157"/>
      <c r="M25" s="157"/>
      <c r="N25" s="157"/>
      <c r="O25" s="157"/>
      <c r="P25" s="162"/>
      <c r="Q25" s="162"/>
      <c r="R25" s="162"/>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57"/>
      <c r="BK25" s="157"/>
      <c r="BL25" s="157"/>
      <c r="BM25" s="157"/>
      <c r="BN25" s="157"/>
      <c r="BO25" s="157"/>
      <c r="BP25" s="157"/>
      <c r="BQ25" s="157"/>
      <c r="BR25" s="157"/>
      <c r="BS25" s="157"/>
      <c r="BT25" s="157"/>
      <c r="BU25" s="157"/>
      <c r="BV25" s="157"/>
      <c r="BW25" s="157"/>
      <c r="BX25" s="157"/>
      <c r="BY25" s="157"/>
      <c r="BZ25" s="157"/>
      <c r="CA25" s="157"/>
      <c r="CB25" s="157"/>
    </row>
    <row r="26" spans="1:80">
      <c r="A26" s="157"/>
      <c r="B26" s="157"/>
      <c r="C26" s="157"/>
      <c r="D26" s="157"/>
      <c r="E26" s="157"/>
      <c r="F26" s="157"/>
      <c r="G26" s="157"/>
      <c r="H26" s="157"/>
      <c r="I26" s="157"/>
      <c r="J26" s="157"/>
      <c r="K26" s="157"/>
      <c r="L26" s="157"/>
      <c r="M26" s="157"/>
      <c r="N26" s="157"/>
      <c r="O26" s="157"/>
      <c r="P26" s="162"/>
      <c r="Q26" s="162"/>
      <c r="R26" s="162"/>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157"/>
      <c r="BP26" s="157"/>
      <c r="BQ26" s="157"/>
      <c r="BR26" s="157"/>
      <c r="BS26" s="157"/>
      <c r="BT26" s="157"/>
      <c r="BU26" s="157"/>
      <c r="BV26" s="157"/>
      <c r="BW26" s="157"/>
      <c r="BX26" s="157"/>
      <c r="BY26" s="157"/>
      <c r="BZ26" s="157"/>
      <c r="CA26" s="157"/>
      <c r="CB26" s="157"/>
    </row>
    <row r="27" spans="1:80">
      <c r="A27" s="157"/>
      <c r="B27" s="157"/>
      <c r="C27" s="157"/>
      <c r="D27" s="157"/>
      <c r="E27" s="157"/>
      <c r="F27" s="157"/>
      <c r="G27" s="157"/>
      <c r="H27" s="157"/>
      <c r="I27" s="157"/>
      <c r="J27" s="157"/>
      <c r="K27" s="157"/>
      <c r="L27" s="157"/>
      <c r="M27" s="157"/>
      <c r="N27" s="157"/>
      <c r="O27" s="157"/>
      <c r="P27" s="162"/>
      <c r="Q27" s="162"/>
      <c r="R27" s="162"/>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157"/>
    </row>
    <row r="28" spans="1:80">
      <c r="A28" s="157"/>
      <c r="B28" s="157"/>
      <c r="C28" s="157"/>
      <c r="D28" s="157"/>
      <c r="E28" s="157"/>
      <c r="F28" s="157"/>
      <c r="G28" s="157"/>
      <c r="H28" s="157"/>
      <c r="I28" s="157"/>
      <c r="J28" s="157"/>
      <c r="K28" s="157"/>
      <c r="L28" s="157"/>
      <c r="M28" s="157"/>
      <c r="N28" s="157"/>
      <c r="O28" s="157"/>
      <c r="P28" s="162"/>
      <c r="Q28" s="162"/>
      <c r="R28" s="162"/>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57"/>
      <c r="BK28" s="157"/>
      <c r="BL28" s="157"/>
      <c r="BM28" s="157"/>
      <c r="BN28" s="157"/>
      <c r="BO28" s="157"/>
      <c r="BP28" s="157"/>
      <c r="BQ28" s="157"/>
      <c r="BR28" s="157"/>
      <c r="BS28" s="157"/>
      <c r="BT28" s="157"/>
      <c r="BU28" s="157"/>
      <c r="BV28" s="157"/>
      <c r="BW28" s="157"/>
      <c r="BX28" s="157"/>
      <c r="BY28" s="157"/>
      <c r="BZ28" s="157"/>
      <c r="CA28" s="157"/>
      <c r="CB28" s="157"/>
    </row>
    <row r="29" spans="1:80">
      <c r="A29" s="157"/>
      <c r="B29" s="157"/>
      <c r="C29" s="157"/>
      <c r="D29" s="157"/>
      <c r="E29" s="157"/>
      <c r="F29" s="157"/>
      <c r="G29" s="157"/>
      <c r="H29" s="157"/>
      <c r="I29" s="157"/>
      <c r="J29" s="157"/>
      <c r="K29" s="157"/>
      <c r="L29" s="157"/>
      <c r="M29" s="157"/>
      <c r="N29" s="157"/>
      <c r="O29" s="157"/>
      <c r="P29" s="162"/>
      <c r="Q29" s="162"/>
      <c r="R29" s="162"/>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row>
    <row r="30" spans="1:80">
      <c r="A30" s="157"/>
      <c r="B30" s="157"/>
      <c r="C30" s="157"/>
      <c r="D30" s="157"/>
      <c r="E30" s="157"/>
      <c r="F30" s="157"/>
      <c r="G30" s="157"/>
      <c r="H30" s="157"/>
      <c r="I30" s="157"/>
      <c r="J30" s="157"/>
      <c r="K30" s="157"/>
      <c r="L30" s="157"/>
      <c r="M30" s="157"/>
      <c r="N30" s="157"/>
      <c r="O30" s="157"/>
      <c r="P30" s="162"/>
      <c r="Q30" s="162"/>
      <c r="R30" s="162"/>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57"/>
      <c r="BH30" s="157"/>
      <c r="BI30" s="157"/>
      <c r="BJ30" s="157"/>
      <c r="BK30" s="157"/>
      <c r="BL30" s="157"/>
      <c r="BM30" s="157"/>
      <c r="BN30" s="157"/>
      <c r="BO30" s="157"/>
      <c r="BP30" s="157"/>
      <c r="BQ30" s="157"/>
      <c r="BR30" s="157"/>
      <c r="BS30" s="157"/>
      <c r="BT30" s="157"/>
      <c r="BU30" s="157"/>
      <c r="BV30" s="157"/>
      <c r="BW30" s="157"/>
      <c r="BX30" s="157"/>
      <c r="BY30" s="157"/>
      <c r="BZ30" s="157"/>
      <c r="CA30" s="157"/>
      <c r="CB30" s="157"/>
    </row>
    <row r="31" spans="1:80">
      <c r="A31" s="157"/>
      <c r="B31" s="157"/>
      <c r="C31" s="157"/>
      <c r="D31" s="157"/>
      <c r="E31" s="157"/>
      <c r="F31" s="157"/>
      <c r="G31" s="157"/>
      <c r="H31" s="157"/>
      <c r="I31" s="157"/>
      <c r="J31" s="157"/>
      <c r="K31" s="157"/>
      <c r="L31" s="157"/>
      <c r="M31" s="157"/>
      <c r="N31" s="157"/>
      <c r="O31" s="157"/>
      <c r="P31" s="162"/>
      <c r="Q31" s="162"/>
      <c r="R31" s="162"/>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7"/>
      <c r="BP31" s="157"/>
      <c r="BQ31" s="157"/>
      <c r="BR31" s="157"/>
      <c r="BS31" s="157"/>
      <c r="BT31" s="157"/>
      <c r="BU31" s="157"/>
      <c r="BV31" s="157"/>
      <c r="BW31" s="157"/>
      <c r="BX31" s="157"/>
      <c r="BY31" s="157"/>
      <c r="BZ31" s="157"/>
      <c r="CA31" s="157"/>
      <c r="CB31" s="157"/>
    </row>
    <row r="32" spans="1:80">
      <c r="A32" s="157"/>
      <c r="B32" s="157"/>
      <c r="C32" s="157"/>
      <c r="D32" s="157"/>
      <c r="E32" s="157"/>
      <c r="F32" s="157"/>
      <c r="G32" s="157"/>
      <c r="H32" s="157"/>
      <c r="I32" s="157"/>
      <c r="J32" s="157"/>
      <c r="K32" s="157"/>
      <c r="L32" s="157"/>
      <c r="M32" s="157"/>
      <c r="N32" s="157"/>
      <c r="O32" s="157"/>
      <c r="P32" s="162"/>
      <c r="Q32" s="162"/>
      <c r="R32" s="162"/>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57"/>
      <c r="BY32" s="157"/>
      <c r="BZ32" s="157"/>
      <c r="CA32" s="157"/>
      <c r="CB32" s="157"/>
    </row>
    <row r="33" spans="1:80">
      <c r="A33" s="157"/>
      <c r="B33" s="157"/>
      <c r="C33" s="157"/>
      <c r="D33" s="157"/>
      <c r="E33" s="157"/>
      <c r="F33" s="157"/>
      <c r="G33" s="157"/>
      <c r="H33" s="157"/>
      <c r="I33" s="157"/>
      <c r="J33" s="157"/>
      <c r="K33" s="157"/>
      <c r="L33" s="157"/>
      <c r="M33" s="157"/>
      <c r="N33" s="157"/>
      <c r="O33" s="157"/>
      <c r="P33" s="162"/>
      <c r="Q33" s="162"/>
      <c r="R33" s="162"/>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57"/>
      <c r="BS33" s="157"/>
      <c r="BT33" s="157"/>
      <c r="BU33" s="157"/>
      <c r="BV33" s="157"/>
      <c r="BW33" s="157"/>
      <c r="BX33" s="157"/>
      <c r="BY33" s="157"/>
      <c r="BZ33" s="157"/>
      <c r="CA33" s="157"/>
      <c r="CB33" s="157"/>
    </row>
    <row r="34" spans="1:80">
      <c r="A34" s="157"/>
      <c r="B34" s="157"/>
      <c r="C34" s="157"/>
      <c r="D34" s="157"/>
      <c r="E34" s="157"/>
      <c r="F34" s="157"/>
      <c r="G34" s="157"/>
      <c r="H34" s="157"/>
      <c r="I34" s="157"/>
      <c r="J34" s="157"/>
      <c r="K34" s="157"/>
      <c r="L34" s="157"/>
      <c r="M34" s="157"/>
      <c r="N34" s="157"/>
      <c r="O34" s="157"/>
      <c r="P34" s="162"/>
      <c r="Q34" s="162"/>
      <c r="R34" s="162"/>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c r="BV34" s="157"/>
      <c r="BW34" s="157"/>
      <c r="BX34" s="157"/>
      <c r="BY34" s="157"/>
      <c r="BZ34" s="157"/>
      <c r="CA34" s="157"/>
      <c r="CB34" s="157"/>
    </row>
    <row r="35" spans="1:80">
      <c r="A35" s="157"/>
      <c r="B35" s="157"/>
      <c r="C35" s="157"/>
      <c r="D35" s="157"/>
      <c r="E35" s="157"/>
      <c r="F35" s="157"/>
      <c r="G35" s="157"/>
      <c r="H35" s="157"/>
      <c r="I35" s="157"/>
      <c r="J35" s="157"/>
      <c r="K35" s="157"/>
      <c r="L35" s="157"/>
      <c r="M35" s="157"/>
      <c r="N35" s="157"/>
      <c r="O35" s="157"/>
      <c r="P35" s="162"/>
      <c r="Q35" s="162"/>
      <c r="R35" s="162"/>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7"/>
      <c r="BQ35" s="157"/>
      <c r="BR35" s="157"/>
      <c r="BS35" s="157"/>
      <c r="BT35" s="157"/>
      <c r="BU35" s="157"/>
      <c r="BV35" s="157"/>
      <c r="BW35" s="157"/>
      <c r="BX35" s="157"/>
      <c r="BY35" s="157"/>
      <c r="BZ35" s="157"/>
      <c r="CA35" s="157"/>
      <c r="CB35" s="157"/>
    </row>
    <row r="36" spans="1:80">
      <c r="A36" s="157"/>
      <c r="B36" s="157"/>
      <c r="C36" s="157"/>
      <c r="D36" s="157"/>
      <c r="E36" s="157"/>
      <c r="F36" s="157"/>
      <c r="G36" s="157"/>
      <c r="H36" s="157"/>
      <c r="I36" s="157"/>
      <c r="J36" s="157"/>
      <c r="K36" s="157"/>
      <c r="L36" s="157"/>
      <c r="M36" s="157"/>
      <c r="N36" s="157"/>
      <c r="O36" s="157"/>
      <c r="P36" s="162"/>
      <c r="Q36" s="162"/>
      <c r="R36" s="162"/>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57"/>
      <c r="BX36" s="157"/>
      <c r="BY36" s="157"/>
      <c r="BZ36" s="157"/>
      <c r="CA36" s="157"/>
      <c r="CB36" s="157"/>
    </row>
    <row r="37" spans="1:80">
      <c r="A37" s="157"/>
      <c r="B37" s="157"/>
      <c r="C37" s="157"/>
      <c r="D37" s="157"/>
      <c r="E37" s="157"/>
      <c r="F37" s="157"/>
      <c r="G37" s="157"/>
      <c r="H37" s="157"/>
      <c r="I37" s="157"/>
      <c r="J37" s="157"/>
      <c r="K37" s="157"/>
      <c r="L37" s="157"/>
      <c r="M37" s="157"/>
      <c r="N37" s="157"/>
      <c r="O37" s="157"/>
      <c r="P37" s="162"/>
      <c r="Q37" s="162"/>
      <c r="R37" s="162"/>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c r="BX37" s="157"/>
      <c r="BY37" s="157"/>
      <c r="BZ37" s="157"/>
      <c r="CA37" s="157"/>
      <c r="CB37" s="157"/>
    </row>
    <row r="38" spans="1:80">
      <c r="A38" s="157"/>
      <c r="B38" s="157"/>
      <c r="C38" s="157"/>
      <c r="D38" s="157"/>
      <c r="E38" s="157"/>
      <c r="F38" s="157"/>
      <c r="G38" s="157"/>
      <c r="H38" s="157"/>
      <c r="I38" s="157"/>
      <c r="J38" s="157"/>
      <c r="K38" s="157"/>
      <c r="L38" s="157"/>
      <c r="M38" s="157"/>
      <c r="N38" s="157"/>
      <c r="O38" s="157"/>
      <c r="P38" s="162"/>
      <c r="Q38" s="162"/>
      <c r="R38" s="162"/>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57"/>
      <c r="BX38" s="157"/>
      <c r="BY38" s="157"/>
      <c r="BZ38" s="157"/>
      <c r="CA38" s="157"/>
      <c r="CB38" s="157"/>
    </row>
    <row r="39" spans="1:80">
      <c r="A39" s="157"/>
      <c r="B39" s="157"/>
      <c r="C39" s="157"/>
      <c r="D39" s="157"/>
      <c r="E39" s="157"/>
      <c r="F39" s="157"/>
      <c r="G39" s="157"/>
      <c r="H39" s="157"/>
      <c r="I39" s="157"/>
      <c r="J39" s="157"/>
      <c r="K39" s="157"/>
      <c r="L39" s="157"/>
      <c r="M39" s="157"/>
      <c r="N39" s="157"/>
      <c r="O39" s="157"/>
      <c r="P39" s="162"/>
      <c r="Q39" s="162"/>
      <c r="R39" s="162"/>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7"/>
      <c r="BR39" s="157"/>
      <c r="BS39" s="157"/>
      <c r="BT39" s="157"/>
      <c r="BU39" s="157"/>
      <c r="BV39" s="157"/>
      <c r="BW39" s="157"/>
      <c r="BX39" s="157"/>
      <c r="BY39" s="157"/>
      <c r="BZ39" s="157"/>
      <c r="CA39" s="157"/>
      <c r="CB39" s="157"/>
    </row>
    <row r="40" spans="1:80">
      <c r="A40" s="157"/>
      <c r="B40" s="157"/>
      <c r="C40" s="157"/>
      <c r="D40" s="157"/>
      <c r="E40" s="157"/>
      <c r="F40" s="157"/>
      <c r="G40" s="157"/>
      <c r="H40" s="157"/>
      <c r="I40" s="157"/>
      <c r="J40" s="157"/>
      <c r="K40" s="157"/>
      <c r="L40" s="157"/>
      <c r="M40" s="157"/>
      <c r="N40" s="157"/>
      <c r="O40" s="157"/>
      <c r="P40" s="162"/>
      <c r="Q40" s="162"/>
      <c r="R40" s="162"/>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7"/>
      <c r="BR40" s="157"/>
      <c r="BS40" s="157"/>
      <c r="BT40" s="157"/>
      <c r="BU40" s="157"/>
      <c r="BV40" s="157"/>
      <c r="BW40" s="157"/>
      <c r="BX40" s="157"/>
      <c r="BY40" s="157"/>
      <c r="BZ40" s="157"/>
      <c r="CA40" s="157"/>
      <c r="CB40" s="157"/>
    </row>
    <row r="41" spans="1:80">
      <c r="A41" s="157"/>
      <c r="B41" s="157"/>
      <c r="C41" s="157"/>
      <c r="D41" s="157"/>
      <c r="E41" s="157"/>
      <c r="F41" s="157"/>
      <c r="G41" s="157"/>
      <c r="H41" s="157"/>
      <c r="I41" s="157"/>
      <c r="J41" s="157"/>
      <c r="K41" s="157"/>
      <c r="L41" s="157"/>
      <c r="M41" s="157"/>
      <c r="N41" s="157"/>
      <c r="O41" s="157"/>
      <c r="P41" s="162"/>
      <c r="Q41" s="162"/>
      <c r="R41" s="162"/>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7"/>
      <c r="BR41" s="157"/>
      <c r="BS41" s="157"/>
      <c r="BT41" s="157"/>
      <c r="BU41" s="157"/>
      <c r="BV41" s="157"/>
      <c r="BW41" s="157"/>
      <c r="BX41" s="157"/>
      <c r="BY41" s="157"/>
      <c r="BZ41" s="157"/>
      <c r="CA41" s="157"/>
      <c r="CB41" s="157"/>
    </row>
    <row r="42" spans="1:80">
      <c r="A42" s="157"/>
      <c r="B42" s="157"/>
      <c r="C42" s="157"/>
      <c r="D42" s="157"/>
      <c r="E42" s="157"/>
      <c r="F42" s="157"/>
      <c r="G42" s="157"/>
      <c r="H42" s="157"/>
      <c r="I42" s="157"/>
      <c r="J42" s="157"/>
      <c r="K42" s="157"/>
      <c r="L42" s="157"/>
      <c r="M42" s="157"/>
      <c r="N42" s="157"/>
      <c r="O42" s="157"/>
      <c r="P42" s="162"/>
      <c r="Q42" s="162"/>
      <c r="R42" s="162"/>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row>
    <row r="43" spans="1:80">
      <c r="A43" s="157"/>
      <c r="B43" s="157"/>
      <c r="C43" s="157"/>
      <c r="D43" s="157"/>
      <c r="E43" s="157"/>
      <c r="F43" s="157"/>
      <c r="G43" s="157"/>
      <c r="H43" s="157"/>
      <c r="I43" s="157"/>
      <c r="J43" s="157"/>
      <c r="K43" s="157"/>
      <c r="L43" s="157"/>
      <c r="M43" s="157"/>
      <c r="N43" s="157"/>
      <c r="O43" s="157"/>
      <c r="P43" s="162"/>
      <c r="Q43" s="162"/>
      <c r="R43" s="162"/>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row>
    <row r="44" spans="1:80">
      <c r="A44" s="157"/>
      <c r="B44" s="157"/>
      <c r="C44" s="157"/>
      <c r="D44" s="157"/>
      <c r="E44" s="157"/>
      <c r="F44" s="157"/>
      <c r="G44" s="157"/>
      <c r="H44" s="157"/>
      <c r="I44" s="157"/>
      <c r="J44" s="157"/>
      <c r="K44" s="157"/>
      <c r="L44" s="157"/>
      <c r="M44" s="157"/>
      <c r="N44" s="157"/>
      <c r="O44" s="157"/>
      <c r="P44" s="162"/>
      <c r="Q44" s="162"/>
      <c r="R44" s="162"/>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row>
    <row r="45" spans="1:80">
      <c r="A45" s="157"/>
      <c r="B45" s="157"/>
      <c r="C45" s="157"/>
      <c r="D45" s="157"/>
      <c r="E45" s="157"/>
      <c r="F45" s="157"/>
      <c r="G45" s="157"/>
      <c r="H45" s="157"/>
      <c r="I45" s="157"/>
      <c r="J45" s="157"/>
      <c r="K45" s="157"/>
      <c r="L45" s="157"/>
      <c r="M45" s="157"/>
      <c r="N45" s="157"/>
      <c r="O45" s="157"/>
      <c r="P45" s="162"/>
      <c r="Q45" s="162"/>
      <c r="R45" s="162"/>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row>
    <row r="46" spans="1:80">
      <c r="A46" s="157"/>
      <c r="B46" s="157"/>
      <c r="C46" s="157"/>
      <c r="D46" s="157"/>
      <c r="E46" s="157"/>
      <c r="F46" s="157"/>
      <c r="G46" s="157"/>
      <c r="H46" s="157"/>
      <c r="I46" s="157"/>
      <c r="J46" s="157"/>
      <c r="K46" s="157"/>
      <c r="L46" s="157"/>
      <c r="M46" s="157"/>
      <c r="N46" s="157"/>
      <c r="O46" s="157"/>
      <c r="P46" s="162"/>
      <c r="Q46" s="162"/>
      <c r="R46" s="162"/>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row>
    <row r="47" spans="1:80">
      <c r="A47" s="157"/>
      <c r="B47" s="157"/>
      <c r="C47" s="157"/>
      <c r="D47" s="157"/>
      <c r="E47" s="157"/>
      <c r="F47" s="157"/>
      <c r="G47" s="157"/>
      <c r="H47" s="157"/>
      <c r="I47" s="157"/>
      <c r="J47" s="157"/>
      <c r="K47" s="157"/>
      <c r="L47" s="157"/>
      <c r="M47" s="157"/>
      <c r="N47" s="157"/>
      <c r="O47" s="157"/>
      <c r="P47" s="162"/>
      <c r="Q47" s="162"/>
      <c r="R47" s="162"/>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c r="BX47" s="157"/>
      <c r="BY47" s="157"/>
      <c r="BZ47" s="157"/>
      <c r="CA47" s="157"/>
      <c r="CB47" s="157"/>
    </row>
    <row r="48" spans="1:80">
      <c r="A48" s="157"/>
      <c r="B48" s="157"/>
      <c r="C48" s="157"/>
      <c r="D48" s="157"/>
      <c r="E48" s="157"/>
      <c r="F48" s="157"/>
      <c r="G48" s="157"/>
      <c r="H48" s="157"/>
      <c r="I48" s="157"/>
      <c r="J48" s="157"/>
      <c r="K48" s="157"/>
      <c r="L48" s="157"/>
      <c r="M48" s="157"/>
      <c r="N48" s="157"/>
      <c r="O48" s="157"/>
      <c r="P48" s="162"/>
      <c r="Q48" s="162"/>
      <c r="R48" s="162"/>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7"/>
      <c r="BQ48" s="157"/>
      <c r="BR48" s="157"/>
      <c r="BS48" s="157"/>
      <c r="BT48" s="157"/>
      <c r="BU48" s="157"/>
      <c r="BV48" s="157"/>
      <c r="BW48" s="157"/>
      <c r="BX48" s="157"/>
      <c r="BY48" s="157"/>
      <c r="BZ48" s="157"/>
      <c r="CA48" s="157"/>
      <c r="CB48" s="157"/>
    </row>
    <row r="49" spans="1:80">
      <c r="A49" s="157"/>
      <c r="B49" s="157"/>
      <c r="C49" s="157"/>
      <c r="D49" s="157"/>
      <c r="E49" s="157"/>
      <c r="F49" s="157"/>
      <c r="G49" s="157"/>
      <c r="H49" s="157"/>
      <c r="I49" s="157"/>
      <c r="J49" s="157"/>
      <c r="K49" s="157"/>
      <c r="L49" s="157"/>
      <c r="M49" s="157"/>
      <c r="N49" s="157"/>
      <c r="O49" s="157"/>
      <c r="P49" s="162"/>
      <c r="Q49" s="162"/>
      <c r="R49" s="162"/>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7"/>
      <c r="BR49" s="157"/>
      <c r="BS49" s="157"/>
      <c r="BT49" s="157"/>
      <c r="BU49" s="157"/>
      <c r="BV49" s="157"/>
      <c r="BW49" s="157"/>
      <c r="BX49" s="157"/>
      <c r="BY49" s="157"/>
      <c r="BZ49" s="157"/>
      <c r="CA49" s="157"/>
      <c r="CB49" s="157"/>
    </row>
    <row r="50" spans="1:80">
      <c r="A50" s="157"/>
      <c r="B50" s="157"/>
      <c r="C50" s="157"/>
      <c r="D50" s="157"/>
      <c r="E50" s="157"/>
      <c r="F50" s="157"/>
      <c r="G50" s="157"/>
      <c r="H50" s="157"/>
      <c r="I50" s="157"/>
      <c r="J50" s="157"/>
      <c r="K50" s="157"/>
      <c r="L50" s="157"/>
      <c r="M50" s="157"/>
      <c r="N50" s="157"/>
      <c r="O50" s="157"/>
      <c r="P50" s="162"/>
      <c r="Q50" s="162"/>
      <c r="R50" s="162"/>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7"/>
      <c r="BR50" s="157"/>
      <c r="BS50" s="157"/>
      <c r="BT50" s="157"/>
      <c r="BU50" s="157"/>
      <c r="BV50" s="157"/>
      <c r="BW50" s="157"/>
      <c r="BX50" s="157"/>
      <c r="BY50" s="157"/>
      <c r="BZ50" s="157"/>
      <c r="CA50" s="157"/>
      <c r="CB50" s="157"/>
    </row>
    <row r="51" spans="1:80">
      <c r="A51" s="157"/>
      <c r="B51" s="157"/>
      <c r="C51" s="157"/>
      <c r="D51" s="157"/>
      <c r="E51" s="157"/>
      <c r="F51" s="157"/>
      <c r="G51" s="157"/>
      <c r="H51" s="157"/>
      <c r="I51" s="157"/>
      <c r="J51" s="157"/>
      <c r="K51" s="157"/>
      <c r="L51" s="157"/>
      <c r="M51" s="157"/>
      <c r="N51" s="157"/>
      <c r="O51" s="157"/>
      <c r="P51" s="162"/>
      <c r="Q51" s="162"/>
      <c r="R51" s="162"/>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7"/>
      <c r="BX51" s="157"/>
      <c r="BY51" s="157"/>
      <c r="BZ51" s="157"/>
      <c r="CA51" s="157"/>
      <c r="CB51" s="157"/>
    </row>
    <row r="52" spans="1:80">
      <c r="A52" s="157"/>
      <c r="B52" s="157"/>
      <c r="C52" s="157"/>
      <c r="D52" s="157"/>
      <c r="E52" s="157"/>
      <c r="F52" s="157"/>
      <c r="G52" s="157"/>
      <c r="H52" s="157"/>
      <c r="I52" s="157"/>
      <c r="J52" s="157"/>
      <c r="K52" s="157"/>
      <c r="L52" s="157"/>
      <c r="M52" s="157"/>
      <c r="N52" s="157"/>
      <c r="O52" s="157"/>
      <c r="P52" s="162"/>
      <c r="Q52" s="162"/>
      <c r="R52" s="162"/>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57"/>
      <c r="BS52" s="157"/>
      <c r="BT52" s="157"/>
      <c r="BU52" s="157"/>
      <c r="BV52" s="157"/>
      <c r="BW52" s="157"/>
      <c r="BX52" s="157"/>
      <c r="BY52" s="157"/>
      <c r="BZ52" s="157"/>
      <c r="CA52" s="157"/>
      <c r="CB52" s="157"/>
    </row>
    <row r="53" spans="1:80">
      <c r="A53" s="157"/>
      <c r="B53" s="157"/>
      <c r="C53" s="157"/>
      <c r="D53" s="157"/>
      <c r="E53" s="157"/>
      <c r="F53" s="157"/>
      <c r="G53" s="157"/>
      <c r="H53" s="157"/>
      <c r="I53" s="157"/>
      <c r="J53" s="157"/>
      <c r="K53" s="157"/>
      <c r="L53" s="157"/>
      <c r="M53" s="157"/>
      <c r="N53" s="157"/>
      <c r="O53" s="157"/>
      <c r="P53" s="162"/>
      <c r="Q53" s="162"/>
      <c r="R53" s="162"/>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7"/>
      <c r="BX53" s="157"/>
      <c r="BY53" s="157"/>
      <c r="BZ53" s="157"/>
      <c r="CA53" s="157"/>
      <c r="CB53" s="157"/>
    </row>
    <row r="54" spans="1:80">
      <c r="A54" s="157"/>
      <c r="B54" s="157"/>
      <c r="C54" s="157"/>
      <c r="D54" s="157"/>
      <c r="E54" s="157"/>
      <c r="F54" s="157"/>
      <c r="G54" s="157"/>
      <c r="H54" s="157"/>
      <c r="I54" s="157"/>
      <c r="J54" s="157"/>
      <c r="K54" s="157"/>
      <c r="L54" s="157"/>
      <c r="M54" s="157"/>
      <c r="N54" s="157"/>
      <c r="O54" s="157"/>
      <c r="P54" s="162"/>
      <c r="Q54" s="162"/>
      <c r="R54" s="162"/>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7"/>
      <c r="BR54" s="157"/>
      <c r="BS54" s="157"/>
      <c r="BT54" s="157"/>
      <c r="BU54" s="157"/>
      <c r="BV54" s="157"/>
      <c r="BW54" s="157"/>
      <c r="BX54" s="157"/>
      <c r="BY54" s="157"/>
      <c r="BZ54" s="157"/>
      <c r="CA54" s="157"/>
      <c r="CB54" s="157"/>
    </row>
    <row r="55" spans="1:80">
      <c r="A55" s="157"/>
      <c r="B55" s="157"/>
      <c r="C55" s="157"/>
      <c r="D55" s="157"/>
      <c r="E55" s="157"/>
      <c r="F55" s="157"/>
      <c r="G55" s="157"/>
      <c r="H55" s="157"/>
      <c r="I55" s="157"/>
      <c r="J55" s="157"/>
      <c r="K55" s="157"/>
      <c r="L55" s="157"/>
      <c r="M55" s="157"/>
      <c r="N55" s="157"/>
      <c r="O55" s="157"/>
      <c r="P55" s="162"/>
      <c r="Q55" s="162"/>
      <c r="R55" s="162"/>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57"/>
      <c r="BQ55" s="157"/>
      <c r="BR55" s="157"/>
      <c r="BS55" s="157"/>
      <c r="BT55" s="157"/>
      <c r="BU55" s="157"/>
      <c r="BV55" s="157"/>
      <c r="BW55" s="157"/>
      <c r="BX55" s="157"/>
      <c r="BY55" s="157"/>
      <c r="BZ55" s="157"/>
      <c r="CA55" s="157"/>
      <c r="CB55" s="157"/>
    </row>
    <row r="56" spans="1:80">
      <c r="A56" s="157"/>
      <c r="B56" s="157"/>
      <c r="C56" s="157"/>
      <c r="D56" s="157"/>
      <c r="E56" s="157"/>
      <c r="F56" s="157"/>
      <c r="G56" s="157"/>
      <c r="H56" s="157"/>
      <c r="I56" s="157"/>
      <c r="J56" s="157"/>
      <c r="K56" s="157"/>
      <c r="L56" s="157"/>
      <c r="M56" s="157"/>
      <c r="N56" s="157"/>
      <c r="O56" s="157"/>
      <c r="P56" s="162"/>
      <c r="Q56" s="162"/>
      <c r="R56" s="162"/>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7"/>
      <c r="BX56" s="157"/>
      <c r="BY56" s="157"/>
      <c r="BZ56" s="157"/>
      <c r="CA56" s="157"/>
      <c r="CB56" s="157"/>
    </row>
    <row r="57" spans="1:80">
      <c r="A57" s="157"/>
      <c r="B57" s="157"/>
      <c r="C57" s="157"/>
      <c r="D57" s="157"/>
      <c r="E57" s="157"/>
      <c r="F57" s="157"/>
      <c r="G57" s="157"/>
      <c r="H57" s="157"/>
      <c r="I57" s="157"/>
      <c r="J57" s="157"/>
      <c r="K57" s="157"/>
      <c r="L57" s="157"/>
      <c r="M57" s="157"/>
      <c r="N57" s="157"/>
      <c r="O57" s="157"/>
      <c r="P57" s="162"/>
      <c r="Q57" s="162"/>
      <c r="R57" s="162"/>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c r="BG57" s="157"/>
      <c r="BH57" s="157"/>
      <c r="BI57" s="157"/>
      <c r="BJ57" s="157"/>
      <c r="BK57" s="157"/>
      <c r="BL57" s="157"/>
      <c r="BM57" s="157"/>
      <c r="BN57" s="157"/>
      <c r="BO57" s="157"/>
      <c r="BP57" s="157"/>
      <c r="BQ57" s="157"/>
      <c r="BR57" s="157"/>
      <c r="BS57" s="157"/>
      <c r="BT57" s="157"/>
      <c r="BU57" s="157"/>
      <c r="BV57" s="157"/>
      <c r="BW57" s="157"/>
      <c r="BX57" s="157"/>
      <c r="BY57" s="157"/>
      <c r="BZ57" s="157"/>
      <c r="CA57" s="157"/>
      <c r="CB57" s="157"/>
    </row>
    <row r="58" spans="1:80">
      <c r="A58" s="157"/>
      <c r="B58" s="157"/>
      <c r="C58" s="157"/>
      <c r="D58" s="157"/>
      <c r="E58" s="157"/>
      <c r="F58" s="157"/>
      <c r="G58" s="157"/>
      <c r="H58" s="157"/>
      <c r="I58" s="157"/>
      <c r="J58" s="157"/>
      <c r="K58" s="157"/>
      <c r="L58" s="157"/>
      <c r="M58" s="157"/>
      <c r="N58" s="157"/>
      <c r="O58" s="157"/>
      <c r="P58" s="162"/>
      <c r="Q58" s="162"/>
      <c r="R58" s="162"/>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c r="BX58" s="157"/>
      <c r="BY58" s="157"/>
      <c r="BZ58" s="157"/>
      <c r="CA58" s="157"/>
      <c r="CB58" s="157"/>
    </row>
    <row r="59" spans="1:80">
      <c r="A59" s="157"/>
      <c r="B59" s="157"/>
      <c r="C59" s="157"/>
      <c r="D59" s="157"/>
      <c r="E59" s="157"/>
      <c r="F59" s="157"/>
      <c r="G59" s="157"/>
      <c r="H59" s="157"/>
      <c r="I59" s="157"/>
      <c r="J59" s="157"/>
      <c r="K59" s="157"/>
      <c r="L59" s="157"/>
      <c r="M59" s="157"/>
      <c r="N59" s="157"/>
      <c r="O59" s="157"/>
      <c r="P59" s="162"/>
      <c r="Q59" s="162"/>
      <c r="R59" s="162"/>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7"/>
      <c r="BC59" s="157"/>
      <c r="BD59" s="157"/>
      <c r="BE59" s="157"/>
      <c r="BF59" s="157"/>
      <c r="BG59" s="157"/>
      <c r="BH59" s="157"/>
      <c r="BI59" s="157"/>
      <c r="BJ59" s="157"/>
      <c r="BK59" s="157"/>
      <c r="BL59" s="157"/>
      <c r="BM59" s="157"/>
      <c r="BN59" s="157"/>
      <c r="BO59" s="157"/>
      <c r="BP59" s="157"/>
      <c r="BQ59" s="157"/>
      <c r="BR59" s="157"/>
      <c r="BS59" s="157"/>
      <c r="BT59" s="157"/>
      <c r="BU59" s="157"/>
      <c r="BV59" s="157"/>
      <c r="BW59" s="157"/>
      <c r="BX59" s="157"/>
      <c r="BY59" s="157"/>
      <c r="BZ59" s="157"/>
      <c r="CA59" s="157"/>
      <c r="CB59" s="157"/>
    </row>
    <row r="60" spans="1:80">
      <c r="A60" s="157"/>
      <c r="B60" s="157"/>
      <c r="C60" s="157"/>
      <c r="D60" s="157"/>
      <c r="E60" s="157"/>
      <c r="F60" s="157"/>
      <c r="G60" s="157"/>
      <c r="H60" s="157"/>
      <c r="I60" s="157"/>
      <c r="J60" s="157"/>
      <c r="K60" s="157"/>
      <c r="L60" s="157"/>
      <c r="M60" s="157"/>
      <c r="N60" s="157"/>
      <c r="O60" s="157"/>
      <c r="P60" s="162"/>
      <c r="Q60" s="162"/>
      <c r="R60" s="162"/>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157"/>
      <c r="BP60" s="157"/>
      <c r="BQ60" s="157"/>
      <c r="BR60" s="157"/>
      <c r="BS60" s="157"/>
      <c r="BT60" s="157"/>
      <c r="BU60" s="157"/>
      <c r="BV60" s="157"/>
      <c r="BW60" s="157"/>
      <c r="BX60" s="157"/>
      <c r="BY60" s="157"/>
      <c r="BZ60" s="157"/>
      <c r="CA60" s="157"/>
      <c r="CB60" s="157"/>
    </row>
    <row r="61" spans="1:80">
      <c r="A61" s="157"/>
      <c r="B61" s="157"/>
      <c r="C61" s="157"/>
      <c r="D61" s="157"/>
      <c r="E61" s="157"/>
      <c r="F61" s="157"/>
      <c r="G61" s="157"/>
      <c r="H61" s="157"/>
      <c r="I61" s="157"/>
      <c r="J61" s="157"/>
      <c r="K61" s="157"/>
      <c r="L61" s="157"/>
      <c r="M61" s="157"/>
      <c r="N61" s="157"/>
      <c r="O61" s="157"/>
      <c r="P61" s="162"/>
      <c r="Q61" s="162"/>
      <c r="R61" s="162"/>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7"/>
      <c r="AY61" s="157"/>
      <c r="AZ61" s="157"/>
      <c r="BA61" s="157"/>
      <c r="BB61" s="157"/>
      <c r="BC61" s="157"/>
      <c r="BD61" s="157"/>
      <c r="BE61" s="157"/>
      <c r="BF61" s="157"/>
      <c r="BG61" s="157"/>
      <c r="BH61" s="157"/>
      <c r="BI61" s="157"/>
      <c r="BJ61" s="157"/>
      <c r="BK61" s="157"/>
      <c r="BL61" s="157"/>
      <c r="BM61" s="157"/>
      <c r="BN61" s="157"/>
      <c r="BO61" s="157"/>
      <c r="BP61" s="157"/>
      <c r="BQ61" s="157"/>
      <c r="BR61" s="157"/>
      <c r="BS61" s="157"/>
      <c r="BT61" s="157"/>
      <c r="BU61" s="157"/>
      <c r="BV61" s="157"/>
      <c r="BW61" s="157"/>
      <c r="BX61" s="157"/>
      <c r="BY61" s="157"/>
      <c r="BZ61" s="157"/>
      <c r="CA61" s="157"/>
      <c r="CB61" s="157"/>
    </row>
    <row r="62" spans="1:80">
      <c r="A62" s="157"/>
      <c r="B62" s="157"/>
      <c r="C62" s="157"/>
      <c r="D62" s="157"/>
      <c r="E62" s="157"/>
      <c r="F62" s="157"/>
      <c r="G62" s="157"/>
      <c r="H62" s="157"/>
      <c r="I62" s="157"/>
      <c r="J62" s="157"/>
      <c r="K62" s="157"/>
      <c r="L62" s="157"/>
      <c r="M62" s="157"/>
      <c r="N62" s="157"/>
      <c r="O62" s="157"/>
      <c r="P62" s="162"/>
      <c r="Q62" s="162"/>
      <c r="R62" s="162"/>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7"/>
      <c r="AY62" s="157"/>
      <c r="AZ62" s="157"/>
      <c r="BA62" s="157"/>
      <c r="BB62" s="157"/>
      <c r="BC62" s="157"/>
      <c r="BD62" s="157"/>
      <c r="BE62" s="157"/>
      <c r="BF62" s="157"/>
      <c r="BG62" s="157"/>
      <c r="BH62" s="157"/>
      <c r="BI62" s="157"/>
      <c r="BJ62" s="157"/>
      <c r="BK62" s="157"/>
      <c r="BL62" s="157"/>
      <c r="BM62" s="157"/>
      <c r="BN62" s="157"/>
      <c r="BO62" s="157"/>
      <c r="BP62" s="157"/>
      <c r="BQ62" s="157"/>
      <c r="BR62" s="157"/>
      <c r="BS62" s="157"/>
      <c r="BT62" s="157"/>
      <c r="BU62" s="157"/>
      <c r="BV62" s="157"/>
      <c r="BW62" s="157"/>
      <c r="BX62" s="157"/>
      <c r="BY62" s="157"/>
      <c r="BZ62" s="157"/>
      <c r="CA62" s="157"/>
      <c r="CB62" s="157"/>
    </row>
    <row r="63" spans="1:80">
      <c r="A63" s="157"/>
      <c r="B63" s="157"/>
      <c r="C63" s="157"/>
      <c r="D63" s="157"/>
      <c r="E63" s="157"/>
      <c r="F63" s="157"/>
      <c r="G63" s="157"/>
      <c r="H63" s="157"/>
      <c r="I63" s="157"/>
      <c r="J63" s="157"/>
      <c r="K63" s="157"/>
      <c r="L63" s="157"/>
      <c r="M63" s="157"/>
      <c r="N63" s="157"/>
      <c r="O63" s="157"/>
      <c r="P63" s="162"/>
      <c r="Q63" s="162"/>
      <c r="R63" s="162"/>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7"/>
      <c r="BQ63" s="157"/>
      <c r="BR63" s="157"/>
      <c r="BS63" s="157"/>
      <c r="BT63" s="157"/>
      <c r="BU63" s="157"/>
      <c r="BV63" s="157"/>
      <c r="BW63" s="157"/>
      <c r="BX63" s="157"/>
      <c r="BY63" s="157"/>
      <c r="BZ63" s="157"/>
      <c r="CA63" s="157"/>
      <c r="CB63" s="157"/>
    </row>
    <row r="64" spans="1:80">
      <c r="A64" s="157"/>
      <c r="B64" s="157"/>
      <c r="C64" s="157"/>
      <c r="D64" s="157"/>
      <c r="E64" s="157"/>
      <c r="F64" s="157"/>
      <c r="G64" s="157"/>
      <c r="H64" s="157"/>
      <c r="I64" s="157"/>
      <c r="J64" s="157"/>
      <c r="K64" s="157"/>
      <c r="L64" s="157"/>
      <c r="M64" s="157"/>
      <c r="N64" s="157"/>
      <c r="O64" s="157"/>
      <c r="P64" s="162"/>
      <c r="Q64" s="162"/>
      <c r="R64" s="162"/>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7"/>
      <c r="AY64" s="157"/>
      <c r="AZ64" s="157"/>
      <c r="BA64" s="157"/>
      <c r="BB64" s="157"/>
      <c r="BC64" s="157"/>
      <c r="BD64" s="157"/>
      <c r="BE64" s="157"/>
      <c r="BF64" s="157"/>
      <c r="BG64" s="157"/>
      <c r="BH64" s="157"/>
      <c r="BI64" s="157"/>
      <c r="BJ64" s="157"/>
      <c r="BK64" s="157"/>
      <c r="BL64" s="157"/>
      <c r="BM64" s="157"/>
      <c r="BN64" s="157"/>
      <c r="BO64" s="157"/>
      <c r="BP64" s="157"/>
      <c r="BQ64" s="157"/>
      <c r="BR64" s="157"/>
      <c r="BS64" s="157"/>
      <c r="BT64" s="157"/>
      <c r="BU64" s="157"/>
      <c r="BV64" s="157"/>
      <c r="BW64" s="157"/>
      <c r="BX64" s="157"/>
      <c r="BY64" s="157"/>
      <c r="BZ64" s="157"/>
      <c r="CA64" s="157"/>
      <c r="CB64" s="157"/>
    </row>
    <row r="65" spans="1:80">
      <c r="A65" s="157"/>
      <c r="B65" s="157"/>
      <c r="C65" s="157"/>
      <c r="D65" s="157"/>
      <c r="E65" s="157"/>
      <c r="F65" s="157"/>
      <c r="G65" s="157"/>
      <c r="H65" s="157"/>
      <c r="I65" s="157"/>
      <c r="J65" s="157"/>
      <c r="K65" s="157"/>
      <c r="L65" s="157"/>
      <c r="M65" s="157"/>
      <c r="N65" s="157"/>
      <c r="O65" s="157"/>
      <c r="P65" s="162"/>
      <c r="Q65" s="162"/>
      <c r="R65" s="162"/>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7"/>
      <c r="BM65" s="157"/>
      <c r="BN65" s="157"/>
      <c r="BO65" s="157"/>
      <c r="BP65" s="157"/>
      <c r="BQ65" s="157"/>
      <c r="BR65" s="157"/>
      <c r="BS65" s="157"/>
      <c r="BT65" s="157"/>
      <c r="BU65" s="157"/>
      <c r="BV65" s="157"/>
      <c r="BW65" s="157"/>
      <c r="BX65" s="157"/>
      <c r="BY65" s="157"/>
      <c r="BZ65" s="157"/>
      <c r="CA65" s="157"/>
      <c r="CB65" s="157"/>
    </row>
    <row r="66" spans="1:80">
      <c r="A66" s="157"/>
      <c r="B66" s="157"/>
      <c r="C66" s="157"/>
      <c r="D66" s="157"/>
      <c r="E66" s="157"/>
      <c r="F66" s="157"/>
      <c r="G66" s="157"/>
      <c r="H66" s="157"/>
      <c r="I66" s="157"/>
      <c r="J66" s="157"/>
      <c r="K66" s="157"/>
      <c r="L66" s="157"/>
      <c r="M66" s="157"/>
      <c r="N66" s="157"/>
      <c r="O66" s="157"/>
      <c r="P66" s="162"/>
      <c r="Q66" s="162"/>
      <c r="R66" s="162"/>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c r="AR66" s="157"/>
      <c r="AS66" s="157"/>
      <c r="AT66" s="157"/>
      <c r="AU66" s="157"/>
      <c r="AV66" s="157"/>
      <c r="AW66" s="157"/>
      <c r="AX66" s="157"/>
      <c r="AY66" s="157"/>
      <c r="AZ66" s="157"/>
      <c r="BA66" s="157"/>
      <c r="BB66" s="157"/>
      <c r="BC66" s="157"/>
      <c r="BD66" s="157"/>
      <c r="BE66" s="157"/>
      <c r="BF66" s="157"/>
      <c r="BG66" s="157"/>
      <c r="BH66" s="157"/>
      <c r="BI66" s="157"/>
      <c r="BJ66" s="157"/>
      <c r="BK66" s="157"/>
      <c r="BL66" s="157"/>
      <c r="BM66" s="157"/>
      <c r="BN66" s="157"/>
      <c r="BO66" s="157"/>
      <c r="BP66" s="157"/>
      <c r="BQ66" s="157"/>
      <c r="BR66" s="157"/>
      <c r="BS66" s="157"/>
      <c r="BT66" s="157"/>
      <c r="BU66" s="157"/>
      <c r="BV66" s="157"/>
      <c r="BW66" s="157"/>
      <c r="BX66" s="157"/>
      <c r="BY66" s="157"/>
      <c r="BZ66" s="157"/>
      <c r="CA66" s="157"/>
      <c r="CB66" s="157"/>
    </row>
    <row r="67" spans="1:80">
      <c r="A67" s="157"/>
      <c r="B67" s="157"/>
      <c r="C67" s="157"/>
      <c r="D67" s="157"/>
      <c r="E67" s="157"/>
      <c r="F67" s="157"/>
      <c r="G67" s="157"/>
      <c r="H67" s="157"/>
      <c r="I67" s="157"/>
      <c r="J67" s="157"/>
      <c r="K67" s="157"/>
      <c r="L67" s="157"/>
      <c r="M67" s="157"/>
      <c r="N67" s="157"/>
      <c r="O67" s="157"/>
      <c r="P67" s="162"/>
      <c r="Q67" s="162"/>
      <c r="R67" s="162"/>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157"/>
      <c r="AV67" s="157"/>
      <c r="AW67" s="157"/>
      <c r="AX67" s="157"/>
      <c r="AY67" s="157"/>
      <c r="AZ67" s="157"/>
      <c r="BA67" s="157"/>
      <c r="BB67" s="157"/>
      <c r="BC67" s="157"/>
      <c r="BD67" s="157"/>
      <c r="BE67" s="157"/>
      <c r="BF67" s="157"/>
      <c r="BG67" s="157"/>
      <c r="BH67" s="157"/>
      <c r="BI67" s="157"/>
      <c r="BJ67" s="157"/>
      <c r="BK67" s="157"/>
      <c r="BL67" s="157"/>
      <c r="BM67" s="157"/>
      <c r="BN67" s="157"/>
      <c r="BO67" s="157"/>
      <c r="BP67" s="157"/>
      <c r="BQ67" s="157"/>
      <c r="BR67" s="157"/>
      <c r="BS67" s="157"/>
      <c r="BT67" s="157"/>
      <c r="BU67" s="157"/>
      <c r="BV67" s="157"/>
      <c r="BW67" s="157"/>
      <c r="BX67" s="157"/>
      <c r="BY67" s="157"/>
      <c r="BZ67" s="157"/>
      <c r="CA67" s="157"/>
      <c r="CB67" s="157"/>
    </row>
    <row r="68" spans="1:80">
      <c r="A68" s="157"/>
      <c r="B68" s="157"/>
      <c r="C68" s="157"/>
      <c r="D68" s="157"/>
      <c r="E68" s="157"/>
      <c r="F68" s="157"/>
      <c r="G68" s="157"/>
      <c r="H68" s="157"/>
      <c r="I68" s="157"/>
      <c r="J68" s="157"/>
      <c r="K68" s="157"/>
      <c r="L68" s="157"/>
      <c r="M68" s="157"/>
      <c r="N68" s="157"/>
      <c r="O68" s="157"/>
      <c r="P68" s="162"/>
      <c r="Q68" s="162"/>
      <c r="R68" s="162"/>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c r="AR68" s="157"/>
      <c r="AS68" s="157"/>
      <c r="AT68" s="157"/>
      <c r="AU68" s="157"/>
      <c r="AV68" s="157"/>
      <c r="AW68" s="157"/>
      <c r="AX68" s="157"/>
      <c r="AY68" s="157"/>
      <c r="AZ68" s="157"/>
      <c r="BA68" s="157"/>
      <c r="BB68" s="157"/>
      <c r="BC68" s="157"/>
      <c r="BD68" s="157"/>
      <c r="BE68" s="157"/>
      <c r="BF68" s="157"/>
      <c r="BG68" s="157"/>
      <c r="BH68" s="157"/>
      <c r="BI68" s="157"/>
      <c r="BJ68" s="157"/>
      <c r="BK68" s="157"/>
      <c r="BL68" s="157"/>
      <c r="BM68" s="157"/>
      <c r="BN68" s="157"/>
      <c r="BO68" s="157"/>
      <c r="BP68" s="157"/>
      <c r="BQ68" s="157"/>
      <c r="BR68" s="157"/>
      <c r="BS68" s="157"/>
      <c r="BT68" s="157"/>
      <c r="BU68" s="157"/>
      <c r="BV68" s="157"/>
      <c r="BW68" s="157"/>
      <c r="BX68" s="157"/>
      <c r="BY68" s="157"/>
      <c r="BZ68" s="157"/>
      <c r="CA68" s="157"/>
      <c r="CB68" s="157"/>
    </row>
    <row r="69" spans="1:80">
      <c r="A69" s="157"/>
      <c r="B69" s="157"/>
      <c r="C69" s="157"/>
      <c r="D69" s="157"/>
      <c r="E69" s="157"/>
      <c r="F69" s="157"/>
      <c r="G69" s="157"/>
      <c r="H69" s="157"/>
      <c r="I69" s="157"/>
      <c r="J69" s="157"/>
      <c r="K69" s="157"/>
      <c r="L69" s="157"/>
      <c r="M69" s="157"/>
      <c r="N69" s="157"/>
      <c r="O69" s="157"/>
      <c r="P69" s="162"/>
      <c r="Q69" s="162"/>
      <c r="R69" s="162"/>
      <c r="S69" s="157"/>
      <c r="T69" s="157"/>
      <c r="U69" s="157"/>
      <c r="V69" s="157"/>
      <c r="W69" s="157"/>
      <c r="X69" s="157"/>
      <c r="Y69" s="157"/>
      <c r="Z69" s="157"/>
      <c r="AA69" s="157"/>
      <c r="AB69" s="157"/>
      <c r="AC69" s="157"/>
      <c r="AD69" s="157"/>
      <c r="AE69" s="157"/>
      <c r="AF69" s="157"/>
      <c r="AG69" s="157"/>
      <c r="AH69" s="157"/>
      <c r="AI69" s="157"/>
      <c r="AJ69" s="157"/>
      <c r="AK69" s="157"/>
      <c r="AL69" s="157"/>
      <c r="AM69" s="157"/>
      <c r="AN69" s="157"/>
      <c r="AO69" s="157"/>
      <c r="AP69" s="157"/>
      <c r="AQ69" s="157"/>
      <c r="AR69" s="157"/>
      <c r="AS69" s="157"/>
      <c r="AT69" s="157"/>
      <c r="AU69" s="157"/>
      <c r="AV69" s="157"/>
      <c r="AW69" s="157"/>
      <c r="AX69" s="157"/>
      <c r="AY69" s="157"/>
      <c r="AZ69" s="157"/>
      <c r="BA69" s="157"/>
      <c r="BB69" s="157"/>
      <c r="BC69" s="157"/>
      <c r="BD69" s="157"/>
      <c r="BE69" s="157"/>
      <c r="BF69" s="157"/>
      <c r="BG69" s="157"/>
      <c r="BH69" s="157"/>
      <c r="BI69" s="157"/>
      <c r="BJ69" s="157"/>
      <c r="BK69" s="157"/>
      <c r="BL69" s="157"/>
      <c r="BM69" s="157"/>
      <c r="BN69" s="157"/>
      <c r="BO69" s="157"/>
      <c r="BP69" s="157"/>
      <c r="BQ69" s="157"/>
      <c r="BR69" s="157"/>
      <c r="BS69" s="157"/>
      <c r="BT69" s="157"/>
      <c r="BU69" s="157"/>
      <c r="BV69" s="157"/>
      <c r="BW69" s="157"/>
      <c r="BX69" s="157"/>
      <c r="BY69" s="157"/>
      <c r="BZ69" s="157"/>
      <c r="CA69" s="157"/>
      <c r="CB69" s="157"/>
    </row>
    <row r="70" spans="1:80">
      <c r="A70" s="157"/>
      <c r="B70" s="157"/>
      <c r="C70" s="157"/>
      <c r="D70" s="157"/>
      <c r="E70" s="157"/>
      <c r="F70" s="157"/>
      <c r="G70" s="157"/>
      <c r="H70" s="157"/>
      <c r="I70" s="157"/>
      <c r="J70" s="157"/>
      <c r="K70" s="157"/>
      <c r="L70" s="157"/>
      <c r="M70" s="157"/>
      <c r="N70" s="157"/>
      <c r="O70" s="157"/>
      <c r="P70" s="162"/>
      <c r="Q70" s="162"/>
      <c r="R70" s="162"/>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7"/>
      <c r="AP70" s="157"/>
      <c r="AQ70" s="157"/>
      <c r="AR70" s="157"/>
      <c r="AS70" s="157"/>
      <c r="AT70" s="157"/>
      <c r="AU70" s="157"/>
      <c r="AV70" s="157"/>
      <c r="AW70" s="157"/>
      <c r="AX70" s="157"/>
      <c r="AY70" s="157"/>
      <c r="AZ70" s="157"/>
      <c r="BA70" s="157"/>
      <c r="BB70" s="157"/>
      <c r="BC70" s="157"/>
      <c r="BD70" s="157"/>
      <c r="BE70" s="157"/>
      <c r="BF70" s="157"/>
      <c r="BG70" s="157"/>
      <c r="BH70" s="157"/>
      <c r="BI70" s="157"/>
      <c r="BJ70" s="157"/>
      <c r="BK70" s="157"/>
      <c r="BL70" s="157"/>
      <c r="BM70" s="157"/>
      <c r="BN70" s="157"/>
      <c r="BO70" s="157"/>
      <c r="BP70" s="157"/>
      <c r="BQ70" s="157"/>
      <c r="BR70" s="157"/>
      <c r="BS70" s="157"/>
      <c r="BT70" s="157"/>
      <c r="BU70" s="157"/>
      <c r="BV70" s="157"/>
      <c r="BW70" s="157"/>
      <c r="BX70" s="157"/>
      <c r="BY70" s="157"/>
      <c r="BZ70" s="157"/>
      <c r="CA70" s="157"/>
      <c r="CB70" s="157"/>
    </row>
    <row r="71" spans="1:80">
      <c r="A71" s="157"/>
      <c r="B71" s="157"/>
      <c r="C71" s="157"/>
      <c r="D71" s="157"/>
      <c r="E71" s="157"/>
      <c r="F71" s="157"/>
      <c r="G71" s="157"/>
      <c r="H71" s="157"/>
      <c r="I71" s="157"/>
      <c r="J71" s="157"/>
      <c r="K71" s="157"/>
      <c r="L71" s="157"/>
      <c r="M71" s="157"/>
      <c r="N71" s="157"/>
      <c r="O71" s="157"/>
      <c r="P71" s="162"/>
      <c r="Q71" s="162"/>
      <c r="R71" s="162"/>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7"/>
      <c r="AX71" s="157"/>
      <c r="AY71" s="157"/>
      <c r="AZ71" s="157"/>
      <c r="BA71" s="157"/>
      <c r="BB71" s="157"/>
      <c r="BC71" s="157"/>
      <c r="BD71" s="157"/>
      <c r="BE71" s="157"/>
      <c r="BF71" s="157"/>
      <c r="BG71" s="157"/>
      <c r="BH71" s="157"/>
      <c r="BI71" s="157"/>
      <c r="BJ71" s="157"/>
      <c r="BK71" s="157"/>
      <c r="BL71" s="157"/>
      <c r="BM71" s="157"/>
      <c r="BN71" s="157"/>
      <c r="BO71" s="157"/>
      <c r="BP71" s="157"/>
      <c r="BQ71" s="157"/>
      <c r="BR71" s="157"/>
      <c r="BS71" s="157"/>
      <c r="BT71" s="157"/>
      <c r="BU71" s="157"/>
      <c r="BV71" s="157"/>
      <c r="BW71" s="157"/>
      <c r="BX71" s="157"/>
      <c r="BY71" s="157"/>
      <c r="BZ71" s="157"/>
      <c r="CA71" s="157"/>
      <c r="CB71" s="157"/>
    </row>
    <row r="72" spans="1:80">
      <c r="A72" s="157"/>
      <c r="B72" s="157"/>
      <c r="C72" s="157"/>
      <c r="D72" s="157"/>
      <c r="E72" s="157"/>
      <c r="F72" s="157"/>
      <c r="G72" s="157"/>
      <c r="H72" s="157"/>
      <c r="I72" s="157"/>
      <c r="J72" s="157"/>
      <c r="K72" s="157"/>
      <c r="L72" s="157"/>
      <c r="M72" s="157"/>
      <c r="N72" s="157"/>
      <c r="O72" s="157"/>
      <c r="P72" s="162"/>
      <c r="Q72" s="162"/>
      <c r="R72" s="162"/>
      <c r="S72" s="157"/>
      <c r="T72" s="157"/>
      <c r="U72" s="157"/>
      <c r="V72" s="157"/>
      <c r="W72" s="157"/>
      <c r="X72" s="157"/>
      <c r="Y72" s="157"/>
    </row>
    <row r="73" spans="1:80">
      <c r="A73" s="157"/>
      <c r="B73" s="157"/>
      <c r="C73" s="157"/>
      <c r="D73" s="157"/>
      <c r="E73" s="157"/>
      <c r="F73" s="157"/>
      <c r="G73" s="157"/>
      <c r="H73" s="157"/>
      <c r="I73" s="157"/>
      <c r="J73" s="157"/>
      <c r="K73" s="157"/>
      <c r="L73" s="157"/>
      <c r="M73" s="157"/>
      <c r="N73" s="157"/>
      <c r="O73" s="157"/>
      <c r="P73" s="162"/>
      <c r="Q73" s="162"/>
      <c r="R73" s="162"/>
      <c r="S73" s="157"/>
      <c r="T73" s="157"/>
      <c r="U73" s="157"/>
      <c r="V73" s="157"/>
      <c r="W73" s="157"/>
      <c r="X73" s="157"/>
      <c r="Y73" s="157"/>
    </row>
    <row r="74" spans="1:80">
      <c r="A74" s="157"/>
      <c r="B74" s="157"/>
      <c r="C74" s="157"/>
      <c r="D74" s="157"/>
      <c r="E74" s="157"/>
      <c r="F74" s="157"/>
      <c r="G74" s="157"/>
      <c r="H74" s="157"/>
      <c r="I74" s="157"/>
      <c r="J74" s="157"/>
      <c r="K74" s="157"/>
      <c r="L74" s="157"/>
      <c r="M74" s="157"/>
      <c r="N74" s="157"/>
      <c r="O74" s="157"/>
      <c r="P74" s="162"/>
      <c r="Q74" s="162"/>
      <c r="R74" s="162"/>
      <c r="S74" s="157"/>
      <c r="T74" s="157"/>
      <c r="U74" s="157"/>
      <c r="V74" s="157"/>
      <c r="W74" s="157"/>
      <c r="X74" s="157"/>
      <c r="Y74" s="157"/>
    </row>
    <row r="75" spans="1:80">
      <c r="A75" s="157"/>
      <c r="B75" s="157"/>
      <c r="C75" s="157"/>
      <c r="D75" s="157"/>
      <c r="E75" s="157"/>
      <c r="F75" s="157"/>
      <c r="G75" s="157"/>
      <c r="H75" s="157"/>
      <c r="I75" s="157"/>
      <c r="J75" s="157"/>
      <c r="K75" s="157"/>
      <c r="L75" s="157"/>
      <c r="M75" s="157"/>
      <c r="N75" s="157"/>
      <c r="O75" s="157"/>
      <c r="P75" s="162"/>
      <c r="Q75" s="162"/>
      <c r="R75" s="162"/>
      <c r="S75" s="157"/>
      <c r="T75" s="157"/>
      <c r="U75" s="157"/>
      <c r="V75" s="157"/>
      <c r="W75" s="157"/>
      <c r="X75" s="157"/>
      <c r="Y75" s="157"/>
    </row>
    <row r="76" spans="1:80">
      <c r="A76" s="157"/>
      <c r="B76" s="157"/>
      <c r="C76" s="157"/>
      <c r="D76" s="157"/>
      <c r="E76" s="157"/>
      <c r="F76" s="157"/>
      <c r="G76" s="157"/>
      <c r="H76" s="157"/>
      <c r="I76" s="157"/>
      <c r="J76" s="157"/>
      <c r="K76" s="157"/>
      <c r="L76" s="157"/>
      <c r="M76" s="157"/>
      <c r="N76" s="157"/>
      <c r="O76" s="157"/>
      <c r="P76" s="162"/>
      <c r="Q76" s="162"/>
      <c r="R76" s="162"/>
      <c r="S76" s="157"/>
      <c r="T76" s="157"/>
      <c r="U76" s="157"/>
      <c r="V76" s="157"/>
      <c r="W76" s="157"/>
      <c r="X76" s="157"/>
      <c r="Y76" s="157"/>
    </row>
    <row r="77" spans="1:80">
      <c r="A77" s="157"/>
      <c r="B77" s="157"/>
      <c r="C77" s="157"/>
      <c r="D77" s="157"/>
      <c r="E77" s="157"/>
      <c r="F77" s="157"/>
      <c r="G77" s="157"/>
      <c r="H77" s="157"/>
      <c r="I77" s="157"/>
      <c r="J77" s="157"/>
      <c r="K77" s="157"/>
      <c r="L77" s="157"/>
      <c r="M77" s="157"/>
      <c r="N77" s="157"/>
      <c r="O77" s="157"/>
      <c r="P77" s="162"/>
      <c r="Q77" s="162"/>
      <c r="R77" s="162"/>
      <c r="S77" s="157"/>
      <c r="T77" s="157"/>
      <c r="U77" s="157"/>
      <c r="V77" s="157"/>
      <c r="W77" s="157"/>
      <c r="X77" s="157"/>
      <c r="Y77" s="157"/>
    </row>
    <row r="78" spans="1:80">
      <c r="A78" s="157"/>
      <c r="B78" s="157"/>
      <c r="C78" s="157"/>
      <c r="D78" s="157"/>
      <c r="E78" s="157"/>
      <c r="F78" s="157"/>
      <c r="G78" s="157"/>
      <c r="H78" s="157"/>
      <c r="I78" s="157"/>
      <c r="J78" s="157"/>
      <c r="K78" s="157"/>
      <c r="L78" s="157"/>
      <c r="M78" s="157"/>
      <c r="N78" s="157"/>
      <c r="O78" s="157"/>
      <c r="P78" s="162"/>
      <c r="Q78" s="162"/>
      <c r="R78" s="162"/>
      <c r="S78" s="157"/>
      <c r="T78" s="157"/>
      <c r="U78" s="157"/>
      <c r="V78" s="157"/>
      <c r="W78" s="157"/>
      <c r="X78" s="157"/>
      <c r="Y78" s="157"/>
    </row>
    <row r="79" spans="1:80">
      <c r="A79" s="157"/>
      <c r="B79" s="157"/>
      <c r="C79" s="157"/>
      <c r="D79" s="157"/>
      <c r="E79" s="157"/>
      <c r="F79" s="157"/>
      <c r="G79" s="157"/>
      <c r="H79" s="157"/>
      <c r="I79" s="157"/>
      <c r="J79" s="157"/>
      <c r="K79" s="157"/>
      <c r="L79" s="157"/>
      <c r="M79" s="157"/>
      <c r="N79" s="157"/>
      <c r="O79" s="157"/>
      <c r="P79" s="162"/>
      <c r="Q79" s="162"/>
      <c r="R79" s="162"/>
      <c r="S79" s="157"/>
      <c r="T79" s="157"/>
      <c r="U79" s="157"/>
      <c r="V79" s="157"/>
      <c r="W79" s="157"/>
      <c r="X79" s="157"/>
      <c r="Y79" s="157"/>
    </row>
    <row r="80" spans="1:80">
      <c r="A80" s="157"/>
      <c r="B80" s="157"/>
      <c r="C80" s="157"/>
      <c r="D80" s="157"/>
      <c r="E80" s="157"/>
      <c r="F80" s="157"/>
      <c r="G80" s="157"/>
      <c r="H80" s="157"/>
      <c r="I80" s="157"/>
      <c r="J80" s="157"/>
      <c r="K80" s="157"/>
      <c r="L80" s="157"/>
      <c r="M80" s="157"/>
      <c r="N80" s="157"/>
      <c r="O80" s="157"/>
      <c r="P80" s="162"/>
      <c r="Q80" s="162"/>
      <c r="R80" s="162"/>
      <c r="S80" s="157"/>
      <c r="T80" s="157"/>
      <c r="U80" s="157"/>
      <c r="V80" s="157"/>
      <c r="W80" s="157"/>
      <c r="X80" s="157"/>
      <c r="Y80" s="157"/>
    </row>
    <row r="81" spans="1:25">
      <c r="A81" s="157"/>
      <c r="B81" s="157"/>
      <c r="C81" s="157"/>
      <c r="D81" s="157"/>
      <c r="E81" s="157"/>
      <c r="F81" s="157"/>
      <c r="G81" s="157"/>
      <c r="H81" s="157"/>
      <c r="I81" s="157"/>
      <c r="J81" s="157"/>
      <c r="K81" s="157"/>
      <c r="L81" s="157"/>
      <c r="M81" s="157"/>
      <c r="N81" s="157"/>
      <c r="O81" s="157"/>
      <c r="P81" s="162"/>
      <c r="Q81" s="162"/>
      <c r="R81" s="162"/>
      <c r="S81" s="157"/>
      <c r="T81" s="157"/>
      <c r="U81" s="157"/>
      <c r="V81" s="157"/>
      <c r="W81" s="157"/>
      <c r="X81" s="157"/>
      <c r="Y81" s="157"/>
    </row>
    <row r="82" spans="1:25">
      <c r="A82" s="157"/>
      <c r="B82" s="157"/>
      <c r="C82" s="157"/>
      <c r="D82" s="157"/>
      <c r="E82" s="157"/>
      <c r="F82" s="157"/>
      <c r="G82" s="157"/>
      <c r="H82" s="157"/>
      <c r="I82" s="157"/>
      <c r="J82" s="157"/>
      <c r="K82" s="157"/>
      <c r="L82" s="157"/>
      <c r="M82" s="157"/>
      <c r="N82" s="157"/>
      <c r="O82" s="157"/>
      <c r="P82" s="162"/>
      <c r="Q82" s="162"/>
      <c r="R82" s="162"/>
      <c r="S82" s="157"/>
      <c r="T82" s="157"/>
      <c r="U82" s="157"/>
      <c r="V82" s="157"/>
      <c r="W82" s="157"/>
      <c r="X82" s="157"/>
      <c r="Y82" s="157"/>
    </row>
    <row r="83" spans="1:25">
      <c r="A83" s="157"/>
      <c r="B83" s="157"/>
      <c r="C83" s="157"/>
      <c r="D83" s="157"/>
      <c r="E83" s="157"/>
      <c r="F83" s="157"/>
      <c r="G83" s="157"/>
      <c r="H83" s="157"/>
      <c r="I83" s="157"/>
      <c r="J83" s="157"/>
      <c r="K83" s="157"/>
      <c r="L83" s="157"/>
      <c r="M83" s="157"/>
      <c r="N83" s="157"/>
      <c r="O83" s="157"/>
      <c r="P83" s="162"/>
      <c r="Q83" s="162"/>
      <c r="R83" s="162"/>
      <c r="S83" s="157"/>
      <c r="T83" s="157"/>
      <c r="U83" s="157"/>
      <c r="V83" s="157"/>
      <c r="W83" s="157"/>
      <c r="X83" s="157"/>
      <c r="Y83" s="157"/>
    </row>
    <row r="84" spans="1:25">
      <c r="A84" s="157"/>
      <c r="B84" s="157"/>
      <c r="C84" s="157"/>
      <c r="D84" s="157"/>
      <c r="E84" s="157"/>
      <c r="F84" s="157"/>
      <c r="G84" s="157"/>
      <c r="H84" s="157"/>
      <c r="I84" s="157"/>
      <c r="J84" s="157"/>
      <c r="K84" s="157"/>
      <c r="L84" s="157"/>
      <c r="M84" s="157"/>
      <c r="N84" s="157"/>
      <c r="O84" s="157"/>
      <c r="P84" s="162"/>
      <c r="Q84" s="162"/>
      <c r="R84" s="162"/>
      <c r="S84" s="157"/>
      <c r="T84" s="157"/>
      <c r="U84" s="157"/>
      <c r="V84" s="157"/>
      <c r="W84" s="157"/>
      <c r="X84" s="157"/>
      <c r="Y84" s="157"/>
    </row>
    <row r="85" spans="1:25">
      <c r="A85" s="157"/>
      <c r="B85" s="157"/>
      <c r="C85" s="157"/>
      <c r="D85" s="157"/>
      <c r="E85" s="157"/>
      <c r="F85" s="157"/>
      <c r="G85" s="157"/>
      <c r="H85" s="157"/>
      <c r="I85" s="157"/>
      <c r="J85" s="157"/>
      <c r="K85" s="157"/>
      <c r="L85" s="157"/>
      <c r="M85" s="157"/>
      <c r="N85" s="157"/>
      <c r="O85" s="157"/>
      <c r="P85" s="162"/>
      <c r="Q85" s="162"/>
      <c r="R85" s="162"/>
      <c r="S85" s="157"/>
      <c r="T85" s="157"/>
      <c r="U85" s="157"/>
      <c r="V85" s="157"/>
      <c r="W85" s="157"/>
      <c r="X85" s="157"/>
      <c r="Y85" s="157"/>
    </row>
    <row r="86" spans="1:25">
      <c r="A86" s="157"/>
      <c r="B86" s="157"/>
      <c r="C86" s="157"/>
      <c r="D86" s="157"/>
      <c r="E86" s="157"/>
      <c r="F86" s="157"/>
      <c r="G86" s="157"/>
      <c r="H86" s="157"/>
      <c r="I86" s="157"/>
      <c r="J86" s="157"/>
      <c r="K86" s="157"/>
      <c r="L86" s="157"/>
      <c r="M86" s="157"/>
      <c r="N86" s="157"/>
      <c r="O86" s="157"/>
      <c r="P86" s="162"/>
      <c r="Q86" s="162"/>
      <c r="R86" s="162"/>
      <c r="S86" s="157"/>
      <c r="T86" s="157"/>
      <c r="U86" s="157"/>
      <c r="V86" s="157"/>
      <c r="W86" s="157"/>
      <c r="X86" s="157"/>
      <c r="Y86" s="157"/>
    </row>
    <row r="87" spans="1:25">
      <c r="A87" s="157"/>
      <c r="B87" s="157"/>
      <c r="C87" s="157"/>
      <c r="D87" s="157"/>
      <c r="E87" s="157"/>
      <c r="F87" s="157"/>
      <c r="G87" s="157"/>
      <c r="H87" s="157"/>
      <c r="I87" s="157"/>
      <c r="J87" s="157"/>
      <c r="K87" s="157"/>
      <c r="L87" s="157"/>
      <c r="M87" s="157"/>
      <c r="N87" s="157"/>
      <c r="O87" s="157"/>
      <c r="P87" s="162"/>
      <c r="Q87" s="162"/>
      <c r="R87" s="162"/>
      <c r="S87" s="157"/>
      <c r="T87" s="157"/>
      <c r="U87" s="157"/>
      <c r="V87" s="157"/>
      <c r="W87" s="157"/>
      <c r="X87" s="157"/>
      <c r="Y87" s="157"/>
    </row>
    <row r="88" spans="1:25">
      <c r="A88" s="157"/>
      <c r="B88" s="157"/>
      <c r="C88" s="157"/>
      <c r="D88" s="157"/>
      <c r="E88" s="157"/>
      <c r="F88" s="157"/>
      <c r="G88" s="157"/>
      <c r="H88" s="157"/>
      <c r="I88" s="157"/>
      <c r="J88" s="157"/>
      <c r="K88" s="157"/>
      <c r="L88" s="157"/>
      <c r="M88" s="157"/>
      <c r="N88" s="157"/>
      <c r="O88" s="157"/>
      <c r="P88" s="162"/>
      <c r="Q88" s="162"/>
      <c r="R88" s="162"/>
      <c r="S88" s="157"/>
      <c r="T88" s="157"/>
      <c r="U88" s="157"/>
      <c r="V88" s="157"/>
      <c r="W88" s="157"/>
      <c r="X88" s="157"/>
      <c r="Y88" s="157"/>
    </row>
    <row r="89" spans="1:25">
      <c r="A89" s="157"/>
      <c r="B89" s="157"/>
      <c r="C89" s="157"/>
      <c r="D89" s="157"/>
      <c r="E89" s="157"/>
      <c r="F89" s="157"/>
      <c r="G89" s="157"/>
      <c r="H89" s="157"/>
      <c r="I89" s="157"/>
      <c r="J89" s="157"/>
      <c r="K89" s="157"/>
      <c r="L89" s="157"/>
      <c r="M89" s="157"/>
      <c r="N89" s="157"/>
      <c r="O89" s="157"/>
      <c r="P89" s="162"/>
      <c r="Q89" s="162"/>
      <c r="R89" s="162"/>
      <c r="S89" s="157"/>
      <c r="T89" s="157"/>
      <c r="U89" s="157"/>
      <c r="V89" s="157"/>
      <c r="W89" s="157"/>
      <c r="X89" s="157"/>
      <c r="Y89" s="157"/>
    </row>
    <row r="90" spans="1:25">
      <c r="A90" s="157"/>
      <c r="B90" s="157"/>
      <c r="C90" s="157"/>
      <c r="D90" s="157"/>
      <c r="E90" s="157"/>
      <c r="F90" s="157"/>
      <c r="G90" s="157"/>
      <c r="H90" s="157"/>
      <c r="I90" s="157"/>
      <c r="J90" s="157"/>
      <c r="K90" s="157"/>
      <c r="L90" s="157"/>
      <c r="M90" s="157"/>
      <c r="N90" s="157"/>
      <c r="O90" s="157"/>
      <c r="P90" s="162"/>
      <c r="Q90" s="162"/>
      <c r="R90" s="162"/>
      <c r="S90" s="157"/>
      <c r="T90" s="157"/>
      <c r="U90" s="157"/>
      <c r="V90" s="157"/>
      <c r="W90" s="157"/>
      <c r="X90" s="157"/>
      <c r="Y90" s="157"/>
    </row>
    <row r="91" spans="1:25">
      <c r="A91" s="157"/>
      <c r="B91" s="157"/>
      <c r="C91" s="157"/>
      <c r="D91" s="157"/>
      <c r="E91" s="157"/>
      <c r="F91" s="157"/>
      <c r="G91" s="157"/>
      <c r="H91" s="157"/>
      <c r="I91" s="157"/>
      <c r="J91" s="157"/>
      <c r="K91" s="157"/>
      <c r="L91" s="157"/>
      <c r="M91" s="157"/>
      <c r="N91" s="157"/>
      <c r="O91" s="157"/>
      <c r="P91" s="162"/>
      <c r="Q91" s="162"/>
      <c r="R91" s="162"/>
      <c r="S91" s="157"/>
      <c r="T91" s="157"/>
      <c r="U91" s="157"/>
      <c r="V91" s="157"/>
      <c r="W91" s="157"/>
      <c r="X91" s="157"/>
      <c r="Y91" s="157"/>
    </row>
    <row r="92" spans="1:25">
      <c r="A92" s="157"/>
      <c r="B92" s="157"/>
      <c r="C92" s="157"/>
      <c r="D92" s="157"/>
      <c r="E92" s="157"/>
      <c r="F92" s="157"/>
      <c r="G92" s="157"/>
      <c r="H92" s="157"/>
      <c r="I92" s="157"/>
      <c r="J92" s="157"/>
      <c r="K92" s="157"/>
      <c r="L92" s="157"/>
      <c r="M92" s="157"/>
      <c r="N92" s="157"/>
      <c r="O92" s="157"/>
      <c r="P92" s="162"/>
      <c r="Q92" s="162"/>
      <c r="R92" s="162"/>
      <c r="S92" s="157"/>
      <c r="T92" s="157"/>
      <c r="U92" s="157"/>
      <c r="V92" s="157"/>
      <c r="W92" s="157"/>
      <c r="X92" s="157"/>
      <c r="Y92" s="157"/>
    </row>
    <row r="93" spans="1:25">
      <c r="A93" s="157"/>
      <c r="B93" s="157"/>
      <c r="C93" s="157"/>
      <c r="D93" s="157"/>
      <c r="E93" s="157"/>
      <c r="F93" s="157"/>
      <c r="G93" s="157"/>
      <c r="H93" s="157"/>
      <c r="I93" s="157"/>
      <c r="J93" s="157"/>
      <c r="K93" s="157"/>
      <c r="L93" s="157"/>
      <c r="M93" s="157"/>
      <c r="N93" s="157"/>
      <c r="O93" s="157"/>
      <c r="P93" s="162"/>
      <c r="Q93" s="162"/>
      <c r="R93" s="162"/>
      <c r="S93" s="157"/>
      <c r="T93" s="157"/>
      <c r="U93" s="157"/>
      <c r="V93" s="157"/>
      <c r="W93" s="157"/>
      <c r="X93" s="157"/>
      <c r="Y93" s="157"/>
    </row>
    <row r="94" spans="1:25">
      <c r="A94" s="157"/>
      <c r="B94" s="157"/>
      <c r="C94" s="157"/>
      <c r="D94" s="157"/>
      <c r="E94" s="157"/>
      <c r="F94" s="157"/>
      <c r="G94" s="157"/>
      <c r="H94" s="157"/>
      <c r="I94" s="157"/>
      <c r="J94" s="157"/>
      <c r="K94" s="157"/>
      <c r="L94" s="157"/>
      <c r="M94" s="157"/>
      <c r="N94" s="157"/>
      <c r="O94" s="157"/>
      <c r="P94" s="162"/>
      <c r="Q94" s="162"/>
      <c r="R94" s="162"/>
      <c r="S94" s="157"/>
      <c r="T94" s="157"/>
      <c r="U94" s="157"/>
      <c r="V94" s="157"/>
      <c r="W94" s="157"/>
      <c r="X94" s="157"/>
      <c r="Y94" s="157"/>
    </row>
    <row r="95" spans="1:25">
      <c r="A95" s="157"/>
      <c r="B95" s="157"/>
      <c r="C95" s="157"/>
      <c r="D95" s="157"/>
      <c r="E95" s="157"/>
      <c r="F95" s="157"/>
      <c r="G95" s="157"/>
      <c r="H95" s="157"/>
      <c r="I95" s="157"/>
      <c r="J95" s="157"/>
      <c r="K95" s="157"/>
      <c r="L95" s="157"/>
      <c r="M95" s="157"/>
      <c r="N95" s="157"/>
      <c r="O95" s="157"/>
      <c r="P95" s="162"/>
      <c r="Q95" s="162"/>
      <c r="R95" s="162"/>
      <c r="S95" s="157"/>
      <c r="T95" s="157"/>
      <c r="U95" s="157"/>
      <c r="V95" s="157"/>
      <c r="W95" s="157"/>
      <c r="X95" s="157"/>
      <c r="Y95" s="157"/>
    </row>
    <row r="96" spans="1:25">
      <c r="A96" s="157"/>
      <c r="B96" s="157"/>
      <c r="C96" s="157"/>
      <c r="D96" s="157"/>
      <c r="E96" s="157"/>
      <c r="F96" s="157"/>
      <c r="G96" s="157"/>
      <c r="H96" s="157"/>
      <c r="I96" s="157"/>
      <c r="J96" s="157"/>
      <c r="K96" s="157"/>
      <c r="L96" s="157"/>
      <c r="M96" s="157"/>
      <c r="N96" s="157"/>
      <c r="O96" s="157"/>
      <c r="P96" s="162"/>
      <c r="Q96" s="162"/>
      <c r="R96" s="162"/>
      <c r="S96" s="157"/>
      <c r="T96" s="157"/>
      <c r="U96" s="157"/>
      <c r="V96" s="157"/>
      <c r="W96" s="157"/>
      <c r="X96" s="157"/>
      <c r="Y96" s="157"/>
    </row>
    <row r="97" spans="1:25">
      <c r="A97" s="157"/>
      <c r="B97" s="157"/>
      <c r="C97" s="157"/>
      <c r="D97" s="157"/>
      <c r="E97" s="157"/>
      <c r="F97" s="157"/>
      <c r="G97" s="157"/>
      <c r="H97" s="157"/>
      <c r="I97" s="157"/>
      <c r="J97" s="157"/>
      <c r="K97" s="157"/>
      <c r="L97" s="157"/>
      <c r="M97" s="157"/>
      <c r="N97" s="157"/>
      <c r="O97" s="157"/>
      <c r="P97" s="162"/>
      <c r="Q97" s="162"/>
      <c r="R97" s="162"/>
      <c r="S97" s="157"/>
      <c r="T97" s="157"/>
      <c r="U97" s="157"/>
      <c r="V97" s="157"/>
      <c r="W97" s="157"/>
      <c r="X97" s="157"/>
      <c r="Y97" s="157"/>
    </row>
    <row r="98" spans="1:25">
      <c r="A98" s="157"/>
      <c r="B98" s="157"/>
      <c r="C98" s="157"/>
      <c r="D98" s="157"/>
      <c r="E98" s="157"/>
      <c r="F98" s="157"/>
      <c r="G98" s="157"/>
      <c r="H98" s="157"/>
      <c r="I98" s="157"/>
      <c r="J98" s="157"/>
      <c r="K98" s="157"/>
      <c r="L98" s="157"/>
      <c r="M98" s="157"/>
      <c r="N98" s="157"/>
      <c r="O98" s="157"/>
      <c r="P98" s="162"/>
      <c r="Q98" s="162"/>
      <c r="R98" s="162"/>
      <c r="S98" s="157"/>
      <c r="T98" s="157"/>
      <c r="U98" s="157"/>
      <c r="V98" s="157"/>
      <c r="W98" s="157"/>
      <c r="X98" s="157"/>
      <c r="Y98" s="157"/>
    </row>
    <row r="99" spans="1:25">
      <c r="A99" s="157"/>
      <c r="B99" s="157"/>
      <c r="C99" s="157"/>
      <c r="D99" s="157"/>
      <c r="E99" s="157"/>
      <c r="F99" s="157"/>
      <c r="G99" s="157"/>
      <c r="H99" s="157"/>
      <c r="I99" s="157"/>
      <c r="J99" s="157"/>
      <c r="K99" s="157"/>
      <c r="L99" s="157"/>
      <c r="M99" s="157"/>
      <c r="N99" s="157"/>
      <c r="O99" s="157"/>
      <c r="P99" s="162"/>
      <c r="Q99" s="162"/>
      <c r="R99" s="162"/>
      <c r="S99" s="157"/>
      <c r="T99" s="157"/>
      <c r="U99" s="157"/>
      <c r="V99" s="157"/>
      <c r="W99" s="157"/>
      <c r="X99" s="157"/>
      <c r="Y99" s="157"/>
    </row>
    <row r="100" spans="1:25">
      <c r="A100" s="157"/>
      <c r="B100" s="157"/>
      <c r="C100" s="157"/>
      <c r="D100" s="157"/>
      <c r="E100" s="157"/>
      <c r="F100" s="157"/>
      <c r="G100" s="157"/>
      <c r="H100" s="157"/>
      <c r="I100" s="157"/>
      <c r="J100" s="157"/>
      <c r="K100" s="157"/>
      <c r="L100" s="157"/>
      <c r="M100" s="157"/>
      <c r="N100" s="157"/>
      <c r="O100" s="157"/>
      <c r="P100" s="162"/>
      <c r="Q100" s="162"/>
      <c r="R100" s="162"/>
      <c r="S100" s="157"/>
      <c r="T100" s="157"/>
      <c r="U100" s="157"/>
      <c r="V100" s="157"/>
      <c r="W100" s="157"/>
      <c r="X100" s="157"/>
      <c r="Y100" s="157"/>
    </row>
    <row r="101" spans="1:25">
      <c r="A101" s="157"/>
      <c r="B101" s="157"/>
      <c r="C101" s="157"/>
      <c r="D101" s="157"/>
      <c r="E101" s="157"/>
      <c r="F101" s="157"/>
      <c r="G101" s="157"/>
      <c r="H101" s="157"/>
      <c r="I101" s="157"/>
      <c r="J101" s="157"/>
      <c r="K101" s="157"/>
      <c r="L101" s="157"/>
      <c r="M101" s="157"/>
      <c r="N101" s="157"/>
      <c r="O101" s="157"/>
      <c r="P101" s="162"/>
      <c r="Q101" s="162"/>
      <c r="R101" s="162"/>
      <c r="S101" s="157"/>
      <c r="T101" s="157"/>
      <c r="U101" s="157"/>
      <c r="V101" s="157"/>
      <c r="W101" s="157"/>
      <c r="X101" s="157"/>
      <c r="Y101" s="157"/>
    </row>
    <row r="102" spans="1:25">
      <c r="A102" s="157"/>
      <c r="B102" s="157"/>
      <c r="C102" s="157"/>
      <c r="D102" s="157"/>
      <c r="E102" s="157"/>
      <c r="F102" s="157"/>
      <c r="G102" s="157"/>
      <c r="H102" s="157"/>
      <c r="I102" s="157"/>
      <c r="J102" s="157"/>
      <c r="K102" s="157"/>
      <c r="L102" s="157"/>
      <c r="M102" s="157"/>
      <c r="N102" s="157"/>
      <c r="O102" s="157"/>
      <c r="P102" s="162"/>
      <c r="Q102" s="162"/>
      <c r="R102" s="162"/>
      <c r="S102" s="157"/>
      <c r="T102" s="157"/>
      <c r="U102" s="157"/>
      <c r="V102" s="157"/>
      <c r="W102" s="157"/>
      <c r="X102" s="157"/>
      <c r="Y102" s="157"/>
    </row>
    <row r="103" spans="1:25">
      <c r="A103" s="157"/>
      <c r="B103" s="157"/>
      <c r="C103" s="157"/>
      <c r="D103" s="157"/>
      <c r="E103" s="157"/>
      <c r="F103" s="157"/>
      <c r="G103" s="157"/>
      <c r="H103" s="157"/>
      <c r="I103" s="157"/>
      <c r="J103" s="157"/>
      <c r="K103" s="157"/>
      <c r="L103" s="157"/>
      <c r="M103" s="157"/>
      <c r="N103" s="157"/>
      <c r="O103" s="157"/>
      <c r="P103" s="162"/>
      <c r="Q103" s="162"/>
      <c r="R103" s="162"/>
      <c r="S103" s="157"/>
      <c r="T103" s="157"/>
      <c r="U103" s="157"/>
      <c r="V103" s="157"/>
      <c r="W103" s="157"/>
      <c r="X103" s="157"/>
      <c r="Y103" s="157"/>
    </row>
    <row r="104" spans="1:25">
      <c r="A104" s="157"/>
      <c r="B104" s="157"/>
      <c r="C104" s="157"/>
      <c r="D104" s="157"/>
      <c r="E104" s="157"/>
      <c r="F104" s="157"/>
      <c r="G104" s="157"/>
      <c r="H104" s="157"/>
      <c r="I104" s="157"/>
      <c r="J104" s="157"/>
      <c r="K104" s="157"/>
      <c r="L104" s="157"/>
      <c r="M104" s="157"/>
      <c r="N104" s="157"/>
      <c r="O104" s="157"/>
      <c r="P104" s="162"/>
      <c r="Q104" s="162"/>
      <c r="R104" s="162"/>
      <c r="S104" s="157"/>
      <c r="T104" s="157"/>
      <c r="U104" s="157"/>
      <c r="V104" s="157"/>
      <c r="W104" s="157"/>
      <c r="X104" s="157"/>
      <c r="Y104" s="157"/>
    </row>
    <row r="105" spans="1:25">
      <c r="A105" s="157"/>
      <c r="B105" s="157"/>
      <c r="C105" s="157"/>
      <c r="D105" s="157"/>
      <c r="E105" s="157"/>
      <c r="F105" s="157"/>
      <c r="G105" s="157"/>
      <c r="H105" s="157"/>
      <c r="I105" s="157"/>
      <c r="J105" s="157"/>
      <c r="K105" s="157"/>
      <c r="L105" s="157"/>
      <c r="M105" s="157"/>
      <c r="N105" s="157"/>
      <c r="O105" s="157"/>
      <c r="P105" s="162"/>
      <c r="Q105" s="162"/>
      <c r="R105" s="162"/>
      <c r="S105" s="157"/>
      <c r="T105" s="157"/>
      <c r="U105" s="157"/>
      <c r="V105" s="157"/>
      <c r="W105" s="157"/>
      <c r="X105" s="157"/>
      <c r="Y105" s="157"/>
    </row>
    <row r="106" spans="1:25">
      <c r="A106" s="157"/>
      <c r="B106" s="157"/>
      <c r="C106" s="157"/>
      <c r="D106" s="157"/>
      <c r="E106" s="157"/>
      <c r="F106" s="157"/>
      <c r="G106" s="157"/>
      <c r="H106" s="157"/>
      <c r="I106" s="157"/>
      <c r="J106" s="157"/>
      <c r="K106" s="157"/>
      <c r="L106" s="157"/>
      <c r="M106" s="157"/>
      <c r="N106" s="157"/>
      <c r="O106" s="157"/>
      <c r="P106" s="162"/>
      <c r="Q106" s="162"/>
      <c r="R106" s="162"/>
      <c r="S106" s="157"/>
      <c r="T106" s="157"/>
      <c r="U106" s="157"/>
      <c r="V106" s="157"/>
      <c r="W106" s="157"/>
      <c r="X106" s="157"/>
      <c r="Y106" s="157"/>
    </row>
    <row r="107" spans="1:25">
      <c r="A107" s="157"/>
      <c r="B107" s="157"/>
      <c r="C107" s="157"/>
      <c r="D107" s="157"/>
      <c r="E107" s="157"/>
      <c r="F107" s="157"/>
      <c r="G107" s="157"/>
      <c r="H107" s="157"/>
      <c r="I107" s="157"/>
      <c r="J107" s="157"/>
      <c r="K107" s="157"/>
      <c r="L107" s="157"/>
      <c r="M107" s="157"/>
      <c r="N107" s="157"/>
      <c r="O107" s="157"/>
      <c r="P107" s="162"/>
      <c r="Q107" s="162"/>
      <c r="R107" s="162"/>
      <c r="S107" s="157"/>
      <c r="T107" s="157"/>
      <c r="U107" s="157"/>
      <c r="V107" s="157"/>
      <c r="W107" s="157"/>
      <c r="X107" s="157"/>
      <c r="Y107" s="157"/>
    </row>
    <row r="108" spans="1:25">
      <c r="A108" s="157"/>
      <c r="B108" s="157"/>
      <c r="C108" s="157"/>
      <c r="D108" s="157"/>
      <c r="E108" s="157"/>
      <c r="F108" s="157"/>
      <c r="G108" s="157"/>
      <c r="H108" s="157"/>
      <c r="I108" s="157"/>
      <c r="J108" s="157"/>
      <c r="K108" s="157"/>
      <c r="L108" s="157"/>
      <c r="M108" s="157"/>
      <c r="N108" s="157"/>
      <c r="O108" s="157"/>
      <c r="P108" s="162"/>
      <c r="Q108" s="162"/>
      <c r="R108" s="162"/>
      <c r="S108" s="157"/>
      <c r="T108" s="157"/>
      <c r="U108" s="157"/>
      <c r="V108" s="157"/>
      <c r="W108" s="157"/>
      <c r="X108" s="157"/>
      <c r="Y108" s="157"/>
    </row>
    <row r="109" spans="1:25">
      <c r="A109" s="157"/>
      <c r="B109" s="157"/>
      <c r="C109" s="157"/>
      <c r="D109" s="157"/>
      <c r="E109" s="157"/>
      <c r="F109" s="157"/>
      <c r="G109" s="157"/>
      <c r="H109" s="157"/>
      <c r="I109" s="157"/>
      <c r="J109" s="157"/>
      <c r="K109" s="157"/>
      <c r="L109" s="157"/>
      <c r="M109" s="157"/>
      <c r="N109" s="157"/>
      <c r="O109" s="157"/>
      <c r="P109" s="162"/>
      <c r="Q109" s="162"/>
      <c r="R109" s="162"/>
      <c r="S109" s="157"/>
      <c r="T109" s="157"/>
      <c r="U109" s="157"/>
      <c r="V109" s="157"/>
      <c r="W109" s="157"/>
      <c r="X109" s="157"/>
      <c r="Y109" s="157"/>
    </row>
    <row r="110" spans="1:25">
      <c r="A110" s="157"/>
      <c r="B110" s="157"/>
      <c r="C110" s="157"/>
      <c r="D110" s="157"/>
      <c r="E110" s="157"/>
      <c r="F110" s="157"/>
      <c r="G110" s="157"/>
      <c r="H110" s="157"/>
      <c r="I110" s="157"/>
      <c r="J110" s="157"/>
      <c r="K110" s="157"/>
      <c r="L110" s="157"/>
      <c r="M110" s="157"/>
      <c r="N110" s="157"/>
      <c r="O110" s="157"/>
      <c r="P110" s="162"/>
      <c r="Q110" s="162"/>
      <c r="R110" s="162"/>
      <c r="S110" s="157"/>
      <c r="T110" s="157"/>
      <c r="U110" s="157"/>
      <c r="V110" s="157"/>
      <c r="W110" s="157"/>
      <c r="X110" s="157"/>
      <c r="Y110" s="157"/>
    </row>
    <row r="111" spans="1:25">
      <c r="A111" s="157"/>
      <c r="B111" s="157"/>
      <c r="C111" s="157"/>
      <c r="D111" s="157"/>
      <c r="E111" s="157"/>
      <c r="F111" s="157"/>
      <c r="G111" s="157"/>
      <c r="H111" s="157"/>
      <c r="I111" s="157"/>
      <c r="J111" s="157"/>
      <c r="K111" s="157"/>
      <c r="L111" s="157"/>
      <c r="M111" s="157"/>
      <c r="N111" s="157"/>
      <c r="O111" s="157"/>
      <c r="P111" s="162"/>
      <c r="Q111" s="162"/>
      <c r="R111" s="162"/>
      <c r="S111" s="157"/>
      <c r="T111" s="157"/>
      <c r="U111" s="157"/>
      <c r="V111" s="157"/>
      <c r="W111" s="157"/>
      <c r="X111" s="157"/>
      <c r="Y111" s="157"/>
    </row>
    <row r="112" spans="1:25">
      <c r="A112" s="157"/>
      <c r="B112" s="157"/>
      <c r="C112" s="157"/>
      <c r="D112" s="157"/>
      <c r="E112" s="157"/>
      <c r="F112" s="157"/>
      <c r="G112" s="157"/>
      <c r="H112" s="157"/>
      <c r="I112" s="157"/>
      <c r="J112" s="157"/>
      <c r="K112" s="157"/>
      <c r="L112" s="157"/>
      <c r="M112" s="157"/>
      <c r="N112" s="157"/>
      <c r="O112" s="157"/>
      <c r="P112" s="162"/>
      <c r="Q112" s="162"/>
      <c r="R112" s="162"/>
      <c r="S112" s="157"/>
      <c r="T112" s="157"/>
      <c r="U112" s="157"/>
      <c r="V112" s="157"/>
      <c r="W112" s="157"/>
      <c r="X112" s="157"/>
      <c r="Y112" s="157"/>
    </row>
    <row r="113" spans="1:25">
      <c r="A113" s="157"/>
      <c r="B113" s="157"/>
      <c r="C113" s="157"/>
      <c r="D113" s="157"/>
      <c r="E113" s="157"/>
      <c r="F113" s="157"/>
      <c r="G113" s="157"/>
      <c r="H113" s="157"/>
      <c r="I113" s="157"/>
      <c r="J113" s="157"/>
      <c r="K113" s="157"/>
      <c r="L113" s="157"/>
      <c r="M113" s="157"/>
      <c r="N113" s="157"/>
      <c r="O113" s="157"/>
      <c r="P113" s="162"/>
      <c r="Q113" s="162"/>
      <c r="R113" s="162"/>
      <c r="S113" s="157"/>
      <c r="T113" s="157"/>
      <c r="U113" s="157"/>
      <c r="V113" s="157"/>
      <c r="W113" s="157"/>
      <c r="X113" s="157"/>
      <c r="Y113" s="157"/>
    </row>
    <row r="114" spans="1:25">
      <c r="A114" s="157"/>
      <c r="B114" s="157"/>
      <c r="C114" s="157"/>
      <c r="D114" s="157"/>
      <c r="E114" s="157"/>
      <c r="F114" s="157"/>
      <c r="G114" s="157"/>
      <c r="H114" s="157"/>
      <c r="I114" s="157"/>
      <c r="J114" s="157"/>
      <c r="K114" s="157"/>
      <c r="L114" s="157"/>
      <c r="M114" s="157"/>
      <c r="N114" s="157"/>
      <c r="O114" s="157"/>
      <c r="P114" s="162"/>
      <c r="Q114" s="162"/>
      <c r="R114" s="162"/>
      <c r="S114" s="157"/>
      <c r="T114" s="157"/>
      <c r="U114" s="157"/>
      <c r="V114" s="157"/>
      <c r="W114" s="157"/>
      <c r="X114" s="157"/>
      <c r="Y114" s="157"/>
    </row>
    <row r="115" spans="1:25">
      <c r="A115" s="157"/>
      <c r="B115" s="157"/>
      <c r="C115" s="157"/>
      <c r="D115" s="157"/>
      <c r="E115" s="157"/>
      <c r="F115" s="157"/>
      <c r="G115" s="157"/>
      <c r="H115" s="157"/>
      <c r="I115" s="157"/>
      <c r="J115" s="157"/>
      <c r="K115" s="157"/>
      <c r="L115" s="157"/>
      <c r="M115" s="157"/>
      <c r="N115" s="157"/>
      <c r="O115" s="157"/>
      <c r="P115" s="162"/>
      <c r="Q115" s="162"/>
      <c r="R115" s="162"/>
      <c r="S115" s="157"/>
      <c r="T115" s="157"/>
      <c r="U115" s="157"/>
      <c r="V115" s="157"/>
      <c r="W115" s="157"/>
      <c r="X115" s="157"/>
      <c r="Y115" s="157"/>
    </row>
    <row r="116" spans="1:25">
      <c r="A116" s="157"/>
      <c r="B116" s="157"/>
      <c r="C116" s="157"/>
      <c r="D116" s="157"/>
      <c r="E116" s="157"/>
      <c r="F116" s="157"/>
      <c r="G116" s="157"/>
      <c r="H116" s="157"/>
      <c r="I116" s="157"/>
      <c r="J116" s="157"/>
      <c r="K116" s="157"/>
      <c r="L116" s="157"/>
      <c r="M116" s="157"/>
      <c r="N116" s="157"/>
      <c r="O116" s="157"/>
      <c r="P116" s="162"/>
      <c r="Q116" s="162"/>
      <c r="R116" s="162"/>
      <c r="S116" s="157"/>
      <c r="T116" s="157"/>
      <c r="U116" s="157"/>
      <c r="V116" s="157"/>
      <c r="W116" s="157"/>
      <c r="X116" s="157"/>
      <c r="Y116" s="157"/>
    </row>
    <row r="117" spans="1:25">
      <c r="A117" s="157"/>
      <c r="B117" s="157"/>
      <c r="C117" s="157"/>
      <c r="D117" s="157"/>
      <c r="E117" s="157"/>
      <c r="F117" s="157"/>
      <c r="G117" s="157"/>
      <c r="H117" s="157"/>
      <c r="I117" s="157"/>
      <c r="J117" s="157"/>
      <c r="K117" s="157"/>
      <c r="L117" s="157"/>
      <c r="M117" s="157"/>
      <c r="N117" s="157"/>
      <c r="O117" s="157"/>
      <c r="P117" s="162"/>
      <c r="Q117" s="162"/>
      <c r="R117" s="162"/>
      <c r="S117" s="157"/>
      <c r="T117" s="157"/>
      <c r="U117" s="157"/>
      <c r="V117" s="157"/>
      <c r="W117" s="157"/>
      <c r="X117" s="157"/>
      <c r="Y117" s="157"/>
    </row>
    <row r="118" spans="1:25">
      <c r="A118" s="157"/>
      <c r="B118" s="157"/>
      <c r="C118" s="157"/>
      <c r="D118" s="157"/>
      <c r="E118" s="157"/>
      <c r="F118" s="157"/>
      <c r="G118" s="157"/>
      <c r="H118" s="157"/>
      <c r="I118" s="157"/>
      <c r="J118" s="157"/>
      <c r="K118" s="157"/>
      <c r="L118" s="157"/>
      <c r="M118" s="157"/>
      <c r="N118" s="157"/>
      <c r="O118" s="157"/>
      <c r="P118" s="162"/>
      <c r="Q118" s="162"/>
      <c r="R118" s="162"/>
      <c r="S118" s="157"/>
      <c r="T118" s="157"/>
      <c r="U118" s="157"/>
      <c r="V118" s="157"/>
      <c r="W118" s="157"/>
      <c r="X118" s="157"/>
      <c r="Y118" s="157"/>
    </row>
    <row r="119" spans="1:25">
      <c r="A119" s="157"/>
      <c r="B119" s="157"/>
      <c r="C119" s="157"/>
      <c r="D119" s="157"/>
      <c r="E119" s="157"/>
      <c r="F119" s="157"/>
      <c r="G119" s="157"/>
      <c r="H119" s="157"/>
      <c r="I119" s="157"/>
      <c r="J119" s="157"/>
      <c r="K119" s="157"/>
      <c r="L119" s="157"/>
      <c r="M119" s="157"/>
      <c r="N119" s="157"/>
      <c r="O119" s="157"/>
      <c r="P119" s="162"/>
      <c r="Q119" s="162"/>
      <c r="R119" s="162"/>
      <c r="S119" s="157"/>
      <c r="T119" s="157"/>
      <c r="U119" s="157"/>
      <c r="V119" s="157"/>
      <c r="W119" s="157"/>
      <c r="X119" s="157"/>
      <c r="Y119" s="157"/>
    </row>
    <row r="120" spans="1:25">
      <c r="A120" s="157"/>
      <c r="B120" s="157"/>
      <c r="C120" s="157"/>
      <c r="D120" s="157"/>
      <c r="E120" s="157"/>
      <c r="F120" s="157"/>
      <c r="G120" s="157"/>
      <c r="H120" s="157"/>
      <c r="I120" s="157"/>
      <c r="J120" s="157"/>
      <c r="K120" s="157"/>
      <c r="L120" s="157"/>
      <c r="M120" s="157"/>
      <c r="N120" s="157"/>
      <c r="O120" s="157"/>
      <c r="P120" s="162"/>
      <c r="Q120" s="162"/>
      <c r="R120" s="162"/>
      <c r="S120" s="157"/>
      <c r="T120" s="157"/>
      <c r="U120" s="157"/>
      <c r="V120" s="157"/>
      <c r="W120" s="157"/>
      <c r="X120" s="157"/>
      <c r="Y120" s="157"/>
    </row>
    <row r="121" spans="1:25">
      <c r="A121" s="157"/>
      <c r="B121" s="157"/>
      <c r="C121" s="157"/>
      <c r="D121" s="157"/>
      <c r="E121" s="157"/>
      <c r="F121" s="157"/>
      <c r="G121" s="157"/>
      <c r="H121" s="157"/>
      <c r="I121" s="157"/>
      <c r="J121" s="157"/>
      <c r="K121" s="157"/>
      <c r="L121" s="157"/>
      <c r="M121" s="157"/>
      <c r="N121" s="157"/>
      <c r="O121" s="157"/>
      <c r="P121" s="162"/>
      <c r="Q121" s="162"/>
      <c r="R121" s="162"/>
      <c r="S121" s="157"/>
      <c r="T121" s="157"/>
      <c r="U121" s="157"/>
      <c r="V121" s="157"/>
      <c r="W121" s="157"/>
      <c r="X121" s="157"/>
      <c r="Y121" s="157"/>
    </row>
    <row r="122" spans="1:25">
      <c r="A122" s="157"/>
      <c r="B122" s="157"/>
      <c r="C122" s="157"/>
      <c r="D122" s="157"/>
      <c r="E122" s="157"/>
      <c r="F122" s="157"/>
      <c r="G122" s="157"/>
      <c r="H122" s="157"/>
      <c r="I122" s="157"/>
      <c r="J122" s="157"/>
      <c r="K122" s="157"/>
      <c r="L122" s="157"/>
      <c r="M122" s="157"/>
      <c r="N122" s="157"/>
      <c r="O122" s="157"/>
      <c r="P122" s="162"/>
      <c r="Q122" s="162"/>
      <c r="R122" s="162"/>
      <c r="S122" s="157"/>
      <c r="T122" s="157"/>
      <c r="U122" s="157"/>
      <c r="V122" s="157"/>
      <c r="W122" s="157"/>
      <c r="X122" s="157"/>
      <c r="Y122" s="157"/>
    </row>
    <row r="123" spans="1:25">
      <c r="A123" s="157"/>
      <c r="B123" s="157"/>
      <c r="C123" s="157"/>
      <c r="D123" s="157"/>
      <c r="E123" s="157"/>
      <c r="F123" s="157"/>
      <c r="G123" s="157"/>
      <c r="H123" s="157"/>
      <c r="I123" s="157"/>
      <c r="J123" s="157"/>
      <c r="K123" s="157"/>
      <c r="L123" s="157"/>
      <c r="M123" s="157"/>
      <c r="N123" s="157"/>
      <c r="O123" s="157"/>
      <c r="P123" s="162"/>
      <c r="Q123" s="162"/>
      <c r="R123" s="162"/>
      <c r="S123" s="157"/>
      <c r="T123" s="157"/>
      <c r="U123" s="157"/>
      <c r="V123" s="157"/>
      <c r="W123" s="157"/>
      <c r="X123" s="157"/>
      <c r="Y123" s="157"/>
    </row>
    <row r="124" spans="1:25">
      <c r="A124" s="157"/>
      <c r="B124" s="157"/>
      <c r="C124" s="157"/>
      <c r="D124" s="157"/>
      <c r="E124" s="157"/>
      <c r="F124" s="157"/>
      <c r="G124" s="157"/>
      <c r="H124" s="157"/>
      <c r="I124" s="157"/>
      <c r="J124" s="157"/>
      <c r="K124" s="157"/>
      <c r="L124" s="157"/>
      <c r="M124" s="157"/>
      <c r="N124" s="157"/>
      <c r="O124" s="157"/>
      <c r="P124" s="162"/>
      <c r="Q124" s="162"/>
      <c r="R124" s="162"/>
      <c r="S124" s="157"/>
      <c r="T124" s="157"/>
      <c r="U124" s="157"/>
      <c r="V124" s="157"/>
      <c r="W124" s="157"/>
      <c r="X124" s="157"/>
      <c r="Y124" s="157"/>
    </row>
    <row r="125" spans="1:25">
      <c r="A125" s="157"/>
      <c r="B125" s="157"/>
      <c r="C125" s="157"/>
      <c r="D125" s="157"/>
      <c r="E125" s="157"/>
      <c r="F125" s="157"/>
      <c r="G125" s="157"/>
      <c r="H125" s="157"/>
      <c r="I125" s="157"/>
      <c r="J125" s="157"/>
      <c r="K125" s="157"/>
      <c r="L125" s="157"/>
      <c r="M125" s="157"/>
      <c r="N125" s="157"/>
      <c r="O125" s="157"/>
      <c r="P125" s="162"/>
      <c r="Q125" s="162"/>
      <c r="R125" s="162"/>
      <c r="S125" s="157"/>
      <c r="T125" s="157"/>
      <c r="U125" s="157"/>
      <c r="V125" s="157"/>
      <c r="W125" s="157"/>
      <c r="X125" s="157"/>
      <c r="Y125" s="157"/>
    </row>
    <row r="126" spans="1:25">
      <c r="A126" s="157"/>
      <c r="B126" s="157"/>
      <c r="C126" s="157"/>
      <c r="D126" s="157"/>
      <c r="E126" s="157"/>
      <c r="F126" s="157"/>
      <c r="G126" s="157"/>
      <c r="H126" s="157"/>
      <c r="I126" s="157"/>
      <c r="J126" s="157"/>
      <c r="K126" s="157"/>
      <c r="L126" s="157"/>
      <c r="M126" s="157"/>
      <c r="N126" s="157"/>
      <c r="O126" s="157"/>
      <c r="P126" s="162"/>
      <c r="Q126" s="162"/>
      <c r="R126" s="162"/>
      <c r="S126" s="157"/>
      <c r="T126" s="157"/>
      <c r="U126" s="157"/>
      <c r="V126" s="157"/>
      <c r="W126" s="157"/>
      <c r="X126" s="157"/>
      <c r="Y126" s="157"/>
    </row>
    <row r="127" spans="1:25">
      <c r="A127" s="157"/>
      <c r="B127" s="157"/>
      <c r="C127" s="157"/>
      <c r="D127" s="157"/>
      <c r="E127" s="157"/>
      <c r="F127" s="157"/>
      <c r="G127" s="157"/>
      <c r="H127" s="157"/>
      <c r="I127" s="157"/>
      <c r="J127" s="157"/>
      <c r="K127" s="157"/>
      <c r="L127" s="157"/>
      <c r="M127" s="157"/>
      <c r="N127" s="157"/>
      <c r="O127" s="157"/>
      <c r="P127" s="162"/>
      <c r="Q127" s="162"/>
      <c r="R127" s="162"/>
      <c r="S127" s="157"/>
      <c r="T127" s="157"/>
      <c r="U127" s="157"/>
      <c r="V127" s="157"/>
      <c r="W127" s="157"/>
      <c r="X127" s="157"/>
      <c r="Y127" s="157"/>
    </row>
    <row r="128" spans="1:25">
      <c r="A128" s="157"/>
      <c r="B128" s="157"/>
      <c r="C128" s="157"/>
      <c r="D128" s="157"/>
      <c r="E128" s="157"/>
      <c r="F128" s="157"/>
      <c r="G128" s="157"/>
      <c r="H128" s="157"/>
      <c r="I128" s="157"/>
      <c r="J128" s="157"/>
      <c r="K128" s="157"/>
      <c r="L128" s="157"/>
      <c r="M128" s="157"/>
      <c r="N128" s="157"/>
      <c r="O128" s="157"/>
      <c r="P128" s="162"/>
      <c r="Q128" s="162"/>
      <c r="R128" s="162"/>
      <c r="S128" s="157"/>
      <c r="T128" s="157"/>
      <c r="U128" s="157"/>
      <c r="V128" s="157"/>
      <c r="W128" s="157"/>
      <c r="X128" s="157"/>
      <c r="Y128" s="157"/>
    </row>
    <row r="129" spans="1:25">
      <c r="A129" s="157"/>
      <c r="B129" s="157"/>
      <c r="C129" s="157"/>
      <c r="D129" s="157"/>
      <c r="E129" s="157"/>
      <c r="F129" s="157"/>
      <c r="G129" s="157"/>
      <c r="H129" s="157"/>
      <c r="I129" s="157"/>
      <c r="J129" s="157"/>
      <c r="K129" s="157"/>
      <c r="L129" s="157"/>
      <c r="M129" s="157"/>
      <c r="N129" s="157"/>
      <c r="O129" s="157"/>
      <c r="P129" s="162"/>
      <c r="Q129" s="162"/>
      <c r="R129" s="162"/>
      <c r="S129" s="157"/>
      <c r="T129" s="157"/>
      <c r="U129" s="157"/>
      <c r="V129" s="157"/>
      <c r="W129" s="157"/>
      <c r="X129" s="157"/>
      <c r="Y129" s="157"/>
    </row>
    <row r="130" spans="1:25">
      <c r="A130" s="157"/>
      <c r="B130" s="157"/>
      <c r="C130" s="157"/>
      <c r="D130" s="157"/>
      <c r="E130" s="157"/>
      <c r="F130" s="157"/>
      <c r="G130" s="157"/>
      <c r="H130" s="157"/>
      <c r="I130" s="157"/>
      <c r="J130" s="157"/>
      <c r="K130" s="157"/>
      <c r="L130" s="157"/>
      <c r="M130" s="157"/>
      <c r="N130" s="157"/>
      <c r="O130" s="157"/>
      <c r="P130" s="162"/>
      <c r="Q130" s="162"/>
      <c r="R130" s="162"/>
      <c r="S130" s="157"/>
      <c r="T130" s="157"/>
      <c r="U130" s="157"/>
      <c r="V130" s="157"/>
      <c r="W130" s="157"/>
      <c r="X130" s="157"/>
      <c r="Y130" s="157"/>
    </row>
    <row r="131" spans="1:25">
      <c r="A131" s="157"/>
      <c r="B131" s="157"/>
      <c r="C131" s="157"/>
      <c r="D131" s="157"/>
      <c r="E131" s="157"/>
      <c r="F131" s="157"/>
      <c r="G131" s="157"/>
      <c r="H131" s="157"/>
      <c r="I131" s="157"/>
      <c r="J131" s="157"/>
      <c r="K131" s="157"/>
      <c r="L131" s="157"/>
      <c r="M131" s="157"/>
      <c r="N131" s="157"/>
      <c r="O131" s="157"/>
      <c r="P131" s="162"/>
      <c r="Q131" s="162"/>
      <c r="R131" s="162"/>
      <c r="S131" s="157"/>
      <c r="T131" s="157"/>
      <c r="U131" s="157"/>
      <c r="V131" s="157"/>
      <c r="W131" s="157"/>
      <c r="X131" s="157"/>
      <c r="Y131" s="157"/>
    </row>
    <row r="132" spans="1:25">
      <c r="A132" s="157"/>
      <c r="B132" s="157"/>
      <c r="C132" s="157"/>
      <c r="D132" s="157"/>
      <c r="E132" s="157"/>
      <c r="F132" s="157"/>
      <c r="G132" s="157"/>
      <c r="H132" s="157"/>
      <c r="I132" s="157"/>
      <c r="J132" s="157"/>
      <c r="K132" s="157"/>
      <c r="L132" s="157"/>
      <c r="M132" s="157"/>
      <c r="N132" s="157"/>
      <c r="O132" s="157"/>
      <c r="P132" s="162"/>
      <c r="Q132" s="162"/>
      <c r="R132" s="162"/>
      <c r="S132" s="157"/>
      <c r="T132" s="157"/>
      <c r="U132" s="157"/>
      <c r="V132" s="157"/>
      <c r="W132" s="157"/>
      <c r="X132" s="157"/>
      <c r="Y132" s="157"/>
    </row>
    <row r="133" spans="1:25">
      <c r="A133" s="157"/>
      <c r="B133" s="157"/>
      <c r="C133" s="157"/>
      <c r="D133" s="157"/>
      <c r="E133" s="157"/>
      <c r="F133" s="157"/>
      <c r="G133" s="157"/>
      <c r="H133" s="157"/>
      <c r="I133" s="157"/>
      <c r="J133" s="157"/>
      <c r="K133" s="157"/>
      <c r="L133" s="157"/>
      <c r="M133" s="157"/>
      <c r="N133" s="157"/>
      <c r="O133" s="157"/>
      <c r="P133" s="162"/>
      <c r="Q133" s="162"/>
      <c r="R133" s="162"/>
      <c r="S133" s="157"/>
      <c r="T133" s="157"/>
      <c r="U133" s="157"/>
      <c r="V133" s="157"/>
      <c r="W133" s="157"/>
      <c r="X133" s="157"/>
      <c r="Y133" s="157"/>
    </row>
    <row r="134" spans="1:25">
      <c r="A134" s="157"/>
      <c r="B134" s="157"/>
      <c r="C134" s="157"/>
      <c r="D134" s="157"/>
      <c r="E134" s="157"/>
      <c r="F134" s="157"/>
      <c r="G134" s="157"/>
      <c r="H134" s="157"/>
      <c r="I134" s="157"/>
      <c r="J134" s="157"/>
      <c r="K134" s="157"/>
      <c r="L134" s="157"/>
      <c r="M134" s="157"/>
      <c r="N134" s="157"/>
      <c r="O134" s="157"/>
      <c r="P134" s="162"/>
      <c r="Q134" s="162"/>
      <c r="R134" s="162"/>
      <c r="S134" s="157"/>
      <c r="T134" s="157"/>
      <c r="U134" s="157"/>
      <c r="V134" s="157"/>
      <c r="W134" s="157"/>
      <c r="X134" s="157"/>
      <c r="Y134" s="157"/>
    </row>
    <row r="135" spans="1:25">
      <c r="A135" s="157"/>
      <c r="B135" s="157"/>
      <c r="C135" s="157"/>
      <c r="D135" s="157"/>
      <c r="E135" s="157"/>
      <c r="F135" s="157"/>
      <c r="G135" s="157"/>
      <c r="H135" s="157"/>
      <c r="I135" s="157"/>
      <c r="J135" s="157"/>
      <c r="K135" s="157"/>
      <c r="L135" s="157"/>
      <c r="M135" s="157"/>
      <c r="N135" s="157"/>
      <c r="O135" s="157"/>
      <c r="P135" s="162"/>
      <c r="Q135" s="162"/>
      <c r="R135" s="162"/>
      <c r="S135" s="157"/>
      <c r="T135" s="157"/>
      <c r="U135" s="157"/>
      <c r="V135" s="157"/>
      <c r="W135" s="157"/>
      <c r="X135" s="157"/>
      <c r="Y135" s="157"/>
    </row>
    <row r="136" spans="1:25">
      <c r="A136" s="157"/>
      <c r="B136" s="157"/>
      <c r="C136" s="157"/>
      <c r="D136" s="157"/>
      <c r="E136" s="157"/>
      <c r="F136" s="157"/>
      <c r="G136" s="157"/>
      <c r="H136" s="157"/>
      <c r="I136" s="157"/>
      <c r="J136" s="157"/>
      <c r="K136" s="157"/>
      <c r="L136" s="157"/>
      <c r="M136" s="157"/>
      <c r="N136" s="157"/>
      <c r="O136" s="157"/>
      <c r="P136" s="162"/>
      <c r="Q136" s="162"/>
      <c r="R136" s="162"/>
      <c r="S136" s="157"/>
      <c r="T136" s="157"/>
      <c r="U136" s="157"/>
      <c r="V136" s="157"/>
      <c r="W136" s="157"/>
      <c r="X136" s="157"/>
      <c r="Y136" s="157"/>
    </row>
    <row r="137" spans="1:25">
      <c r="A137" s="157"/>
      <c r="B137" s="157"/>
      <c r="C137" s="157"/>
      <c r="D137" s="157"/>
      <c r="E137" s="157"/>
      <c r="F137" s="157"/>
      <c r="G137" s="157"/>
      <c r="H137" s="157"/>
      <c r="I137" s="157"/>
      <c r="J137" s="157"/>
      <c r="K137" s="157"/>
      <c r="L137" s="157"/>
      <c r="M137" s="157"/>
      <c r="N137" s="157"/>
      <c r="O137" s="157"/>
      <c r="P137" s="162"/>
      <c r="Q137" s="162"/>
      <c r="R137" s="162"/>
      <c r="S137" s="157"/>
      <c r="T137" s="157"/>
      <c r="U137" s="157"/>
      <c r="V137" s="157"/>
      <c r="W137" s="157"/>
      <c r="X137" s="157"/>
      <c r="Y137" s="157"/>
    </row>
    <row r="138" spans="1:25">
      <c r="A138" s="157"/>
      <c r="B138" s="157"/>
      <c r="C138" s="157"/>
      <c r="D138" s="157"/>
      <c r="E138" s="157"/>
      <c r="F138" s="157"/>
      <c r="G138" s="157"/>
      <c r="H138" s="157"/>
      <c r="I138" s="157"/>
      <c r="J138" s="157"/>
      <c r="K138" s="157"/>
      <c r="L138" s="157"/>
      <c r="M138" s="157"/>
      <c r="N138" s="157"/>
      <c r="O138" s="157"/>
      <c r="P138" s="162"/>
      <c r="Q138" s="162"/>
      <c r="R138" s="162"/>
      <c r="S138" s="157"/>
      <c r="T138" s="157"/>
      <c r="U138" s="157"/>
      <c r="V138" s="157"/>
      <c r="W138" s="157"/>
      <c r="X138" s="157"/>
      <c r="Y138" s="157"/>
    </row>
    <row r="139" spans="1:25">
      <c r="A139" s="157"/>
      <c r="B139" s="157"/>
      <c r="C139" s="157"/>
      <c r="D139" s="157"/>
      <c r="E139" s="157"/>
      <c r="F139" s="157"/>
      <c r="G139" s="157"/>
      <c r="H139" s="157"/>
      <c r="I139" s="157"/>
      <c r="J139" s="157"/>
      <c r="K139" s="157"/>
      <c r="L139" s="157"/>
      <c r="M139" s="157"/>
      <c r="N139" s="157"/>
      <c r="O139" s="157"/>
      <c r="P139" s="162"/>
      <c r="Q139" s="162"/>
      <c r="R139" s="162"/>
      <c r="S139" s="157"/>
      <c r="T139" s="157"/>
      <c r="U139" s="157"/>
      <c r="V139" s="157"/>
      <c r="W139" s="157"/>
      <c r="X139" s="157"/>
      <c r="Y139" s="157"/>
    </row>
    <row r="140" spans="1:25">
      <c r="A140" s="157"/>
      <c r="B140" s="157"/>
      <c r="C140" s="157"/>
      <c r="D140" s="157"/>
      <c r="E140" s="157"/>
      <c r="F140" s="157"/>
      <c r="G140" s="157"/>
      <c r="H140" s="157"/>
      <c r="I140" s="157"/>
      <c r="J140" s="157"/>
      <c r="K140" s="157"/>
      <c r="L140" s="157"/>
      <c r="M140" s="157"/>
      <c r="N140" s="157"/>
      <c r="O140" s="157"/>
      <c r="P140" s="162"/>
      <c r="Q140" s="162"/>
      <c r="R140" s="162"/>
      <c r="S140" s="157"/>
      <c r="T140" s="157"/>
      <c r="U140" s="157"/>
      <c r="V140" s="157"/>
      <c r="W140" s="157"/>
      <c r="X140" s="157"/>
      <c r="Y140" s="157"/>
    </row>
    <row r="141" spans="1:25">
      <c r="A141" s="157"/>
      <c r="B141" s="157"/>
      <c r="C141" s="157"/>
      <c r="D141" s="157"/>
      <c r="E141" s="157"/>
      <c r="F141" s="157"/>
      <c r="G141" s="157"/>
      <c r="H141" s="157"/>
      <c r="I141" s="157"/>
      <c r="J141" s="157"/>
      <c r="K141" s="157"/>
      <c r="L141" s="157"/>
      <c r="M141" s="157"/>
      <c r="N141" s="157"/>
      <c r="O141" s="157"/>
      <c r="P141" s="162"/>
      <c r="Q141" s="162"/>
      <c r="R141" s="162"/>
      <c r="S141" s="157"/>
      <c r="T141" s="157"/>
      <c r="U141" s="157"/>
      <c r="V141" s="157"/>
      <c r="W141" s="157"/>
      <c r="X141" s="157"/>
      <c r="Y141" s="157"/>
    </row>
    <row r="142" spans="1:25">
      <c r="A142" s="157"/>
      <c r="B142" s="157"/>
      <c r="C142" s="157"/>
      <c r="D142" s="157"/>
      <c r="E142" s="157"/>
      <c r="F142" s="157"/>
      <c r="G142" s="157"/>
      <c r="H142" s="157"/>
      <c r="I142" s="157"/>
      <c r="J142" s="157"/>
      <c r="K142" s="157"/>
      <c r="L142" s="157"/>
      <c r="M142" s="157"/>
      <c r="N142" s="157"/>
      <c r="O142" s="157"/>
      <c r="P142" s="162"/>
      <c r="Q142" s="162"/>
      <c r="R142" s="162"/>
      <c r="S142" s="157"/>
      <c r="T142" s="157"/>
      <c r="U142" s="157"/>
      <c r="V142" s="157"/>
      <c r="W142" s="157"/>
      <c r="X142" s="157"/>
      <c r="Y142" s="157"/>
    </row>
    <row r="143" spans="1:25">
      <c r="A143" s="157"/>
      <c r="B143" s="157"/>
      <c r="C143" s="157"/>
      <c r="D143" s="157"/>
      <c r="E143" s="157"/>
      <c r="F143" s="157"/>
      <c r="G143" s="157"/>
      <c r="H143" s="157"/>
      <c r="I143" s="157"/>
      <c r="J143" s="157"/>
      <c r="K143" s="157"/>
      <c r="L143" s="157"/>
      <c r="M143" s="157"/>
      <c r="N143" s="157"/>
      <c r="O143" s="157"/>
      <c r="P143" s="162"/>
      <c r="Q143" s="162"/>
      <c r="R143" s="162"/>
      <c r="S143" s="157"/>
      <c r="T143" s="157"/>
      <c r="U143" s="157"/>
      <c r="V143" s="157"/>
      <c r="W143" s="157"/>
      <c r="X143" s="157"/>
      <c r="Y143" s="157"/>
    </row>
    <row r="144" spans="1:25">
      <c r="A144" s="157"/>
      <c r="B144" s="157"/>
      <c r="C144" s="157"/>
      <c r="D144" s="157"/>
      <c r="E144" s="157"/>
      <c r="F144" s="157"/>
      <c r="G144" s="157"/>
      <c r="H144" s="157"/>
      <c r="I144" s="157"/>
      <c r="J144" s="157"/>
      <c r="K144" s="157"/>
      <c r="L144" s="157"/>
      <c r="M144" s="157"/>
      <c r="N144" s="157"/>
      <c r="O144" s="157"/>
      <c r="P144" s="162"/>
      <c r="Q144" s="162"/>
      <c r="R144" s="162"/>
      <c r="S144" s="157"/>
      <c r="T144" s="157"/>
      <c r="U144" s="157"/>
      <c r="V144" s="157"/>
      <c r="W144" s="157"/>
      <c r="X144" s="157"/>
      <c r="Y144" s="157"/>
    </row>
    <row r="145" spans="1:25">
      <c r="A145" s="157"/>
      <c r="B145" s="157"/>
      <c r="C145" s="157"/>
      <c r="D145" s="157"/>
      <c r="E145" s="157"/>
      <c r="F145" s="157"/>
      <c r="G145" s="157"/>
      <c r="H145" s="157"/>
      <c r="I145" s="157"/>
      <c r="J145" s="157"/>
      <c r="K145" s="157"/>
      <c r="L145" s="157"/>
      <c r="M145" s="157"/>
      <c r="N145" s="157"/>
      <c r="O145" s="157"/>
      <c r="P145" s="162"/>
      <c r="Q145" s="162"/>
      <c r="R145" s="162"/>
      <c r="S145" s="157"/>
      <c r="T145" s="157"/>
      <c r="U145" s="157"/>
      <c r="V145" s="157"/>
      <c r="W145" s="157"/>
      <c r="X145" s="157"/>
      <c r="Y145" s="157"/>
    </row>
    <row r="146" spans="1:25">
      <c r="A146" s="157"/>
      <c r="B146" s="157"/>
      <c r="C146" s="157"/>
      <c r="D146" s="157"/>
      <c r="E146" s="157"/>
      <c r="F146" s="157"/>
      <c r="G146" s="157"/>
      <c r="H146" s="157"/>
      <c r="I146" s="157"/>
      <c r="J146" s="157"/>
      <c r="K146" s="157"/>
      <c r="L146" s="157"/>
      <c r="M146" s="157"/>
      <c r="N146" s="157"/>
      <c r="O146" s="157"/>
      <c r="P146" s="162"/>
      <c r="Q146" s="162"/>
      <c r="R146" s="162"/>
      <c r="S146" s="157"/>
      <c r="T146" s="157"/>
      <c r="U146" s="157"/>
      <c r="V146" s="157"/>
      <c r="W146" s="157"/>
      <c r="X146" s="157"/>
      <c r="Y146" s="157"/>
    </row>
    <row r="147" spans="1:25">
      <c r="A147" s="157"/>
      <c r="B147" s="157"/>
      <c r="C147" s="157"/>
      <c r="D147" s="157"/>
      <c r="E147" s="157"/>
      <c r="F147" s="157"/>
      <c r="G147" s="157"/>
      <c r="H147" s="157"/>
      <c r="I147" s="157"/>
      <c r="J147" s="157"/>
      <c r="K147" s="157"/>
      <c r="L147" s="157"/>
      <c r="M147" s="157"/>
      <c r="N147" s="157"/>
      <c r="O147" s="157"/>
      <c r="P147" s="162"/>
      <c r="Q147" s="162"/>
      <c r="R147" s="162"/>
      <c r="S147" s="157"/>
      <c r="T147" s="157"/>
      <c r="U147" s="157"/>
      <c r="V147" s="157"/>
      <c r="W147" s="157"/>
      <c r="X147" s="157"/>
      <c r="Y147" s="157"/>
    </row>
    <row r="148" spans="1:25">
      <c r="A148" s="157"/>
      <c r="B148" s="157"/>
      <c r="C148" s="157"/>
      <c r="D148" s="157"/>
      <c r="E148" s="157"/>
      <c r="F148" s="157"/>
      <c r="G148" s="157"/>
      <c r="H148" s="157"/>
      <c r="I148" s="157"/>
      <c r="J148" s="157"/>
      <c r="K148" s="157"/>
      <c r="L148" s="157"/>
      <c r="M148" s="157"/>
      <c r="N148" s="157"/>
      <c r="O148" s="157"/>
      <c r="P148" s="162"/>
      <c r="Q148" s="162"/>
      <c r="R148" s="162"/>
      <c r="S148" s="157"/>
      <c r="T148" s="157"/>
      <c r="U148" s="157"/>
      <c r="V148" s="157"/>
      <c r="W148" s="157"/>
      <c r="X148" s="157"/>
      <c r="Y148" s="157"/>
    </row>
    <row r="149" spans="1:25">
      <c r="A149" s="157"/>
      <c r="B149" s="157"/>
      <c r="C149" s="157"/>
      <c r="D149" s="157"/>
      <c r="E149" s="157"/>
      <c r="F149" s="157"/>
      <c r="G149" s="157"/>
      <c r="H149" s="157"/>
      <c r="I149" s="157"/>
      <c r="J149" s="157"/>
      <c r="K149" s="157"/>
      <c r="L149" s="157"/>
      <c r="M149" s="157"/>
      <c r="N149" s="157"/>
      <c r="O149" s="157"/>
      <c r="P149" s="162"/>
      <c r="Q149" s="162"/>
      <c r="R149" s="162"/>
      <c r="S149" s="157"/>
      <c r="T149" s="157"/>
      <c r="U149" s="157"/>
      <c r="V149" s="157"/>
      <c r="W149" s="157"/>
      <c r="X149" s="157"/>
      <c r="Y149" s="157"/>
    </row>
    <row r="150" spans="1:25">
      <c r="A150" s="157"/>
      <c r="B150" s="157"/>
      <c r="C150" s="157"/>
      <c r="D150" s="157"/>
      <c r="E150" s="157"/>
      <c r="F150" s="157"/>
      <c r="G150" s="157"/>
      <c r="H150" s="157"/>
      <c r="I150" s="157"/>
      <c r="J150" s="157"/>
      <c r="K150" s="157"/>
      <c r="L150" s="157"/>
      <c r="M150" s="157"/>
      <c r="N150" s="157"/>
      <c r="O150" s="157"/>
      <c r="P150" s="162"/>
      <c r="Q150" s="162"/>
      <c r="R150" s="162"/>
      <c r="S150" s="157"/>
      <c r="T150" s="157"/>
      <c r="U150" s="157"/>
      <c r="V150" s="157"/>
      <c r="W150" s="157"/>
      <c r="X150" s="157"/>
      <c r="Y150" s="157"/>
    </row>
    <row r="151" spans="1:25">
      <c r="A151" s="157"/>
      <c r="B151" s="157"/>
      <c r="C151" s="157"/>
      <c r="D151" s="157"/>
      <c r="E151" s="157"/>
      <c r="F151" s="157"/>
      <c r="G151" s="157"/>
      <c r="H151" s="157"/>
      <c r="I151" s="157"/>
      <c r="J151" s="157"/>
      <c r="K151" s="157"/>
      <c r="L151" s="157"/>
      <c r="M151" s="157"/>
      <c r="N151" s="157"/>
      <c r="O151" s="157"/>
      <c r="P151" s="162"/>
      <c r="Q151" s="162"/>
      <c r="R151" s="162"/>
      <c r="S151" s="157"/>
      <c r="T151" s="157"/>
      <c r="U151" s="157"/>
      <c r="V151" s="157"/>
      <c r="W151" s="157"/>
      <c r="X151" s="157"/>
      <c r="Y151" s="157"/>
    </row>
    <row r="152" spans="1:25">
      <c r="A152" s="157"/>
      <c r="B152" s="157"/>
      <c r="C152" s="157"/>
      <c r="D152" s="157"/>
      <c r="E152" s="157"/>
      <c r="F152" s="157"/>
      <c r="G152" s="157"/>
      <c r="H152" s="157"/>
      <c r="I152" s="157"/>
      <c r="J152" s="157"/>
      <c r="K152" s="157"/>
      <c r="L152" s="157"/>
      <c r="M152" s="157"/>
      <c r="N152" s="157"/>
      <c r="O152" s="157"/>
      <c r="P152" s="162"/>
      <c r="Q152" s="162"/>
      <c r="R152" s="162"/>
      <c r="S152" s="157"/>
      <c r="T152" s="157"/>
      <c r="U152" s="157"/>
      <c r="V152" s="157"/>
      <c r="W152" s="157"/>
      <c r="X152" s="157"/>
      <c r="Y152" s="157"/>
    </row>
    <row r="153" spans="1:25">
      <c r="A153" s="157"/>
      <c r="B153" s="157"/>
      <c r="C153" s="157"/>
      <c r="D153" s="157"/>
      <c r="E153" s="157"/>
      <c r="F153" s="157"/>
      <c r="G153" s="157"/>
      <c r="H153" s="157"/>
      <c r="I153" s="157"/>
      <c r="J153" s="157"/>
      <c r="K153" s="157"/>
      <c r="L153" s="157"/>
      <c r="M153" s="157"/>
      <c r="N153" s="157"/>
      <c r="O153" s="157"/>
      <c r="P153" s="162"/>
      <c r="Q153" s="162"/>
      <c r="R153" s="162"/>
      <c r="S153" s="157"/>
      <c r="T153" s="157"/>
      <c r="U153" s="157"/>
      <c r="V153" s="157"/>
      <c r="W153" s="157"/>
      <c r="X153" s="157"/>
      <c r="Y153" s="157"/>
    </row>
    <row r="154" spans="1:25">
      <c r="A154" s="157"/>
      <c r="B154" s="157"/>
      <c r="C154" s="157"/>
      <c r="D154" s="157"/>
      <c r="E154" s="157"/>
      <c r="F154" s="157"/>
      <c r="G154" s="157"/>
      <c r="H154" s="157"/>
      <c r="I154" s="157"/>
      <c r="J154" s="157"/>
      <c r="K154" s="157"/>
      <c r="L154" s="157"/>
      <c r="M154" s="157"/>
      <c r="N154" s="157"/>
      <c r="O154" s="157"/>
      <c r="P154" s="162"/>
      <c r="Q154" s="162"/>
      <c r="R154" s="162"/>
      <c r="S154" s="157"/>
      <c r="T154" s="157"/>
      <c r="U154" s="157"/>
      <c r="V154" s="157"/>
      <c r="W154" s="157"/>
      <c r="X154" s="157"/>
      <c r="Y154" s="157"/>
    </row>
    <row r="155" spans="1:25">
      <c r="A155" s="157"/>
      <c r="B155" s="157"/>
      <c r="C155" s="157"/>
      <c r="D155" s="157"/>
      <c r="E155" s="157"/>
      <c r="F155" s="157"/>
      <c r="G155" s="157"/>
      <c r="H155" s="157"/>
      <c r="I155" s="157"/>
      <c r="J155" s="157"/>
      <c r="K155" s="157"/>
      <c r="L155" s="157"/>
      <c r="M155" s="157"/>
      <c r="N155" s="157"/>
      <c r="O155" s="157"/>
      <c r="P155" s="162"/>
      <c r="Q155" s="162"/>
      <c r="R155" s="162"/>
      <c r="S155" s="157"/>
      <c r="T155" s="157"/>
      <c r="U155" s="157"/>
      <c r="V155" s="157"/>
      <c r="W155" s="157"/>
      <c r="X155" s="157"/>
      <c r="Y155" s="157"/>
    </row>
    <row r="156" spans="1:25">
      <c r="A156" s="157"/>
      <c r="B156" s="157"/>
      <c r="C156" s="157"/>
      <c r="D156" s="157"/>
      <c r="E156" s="157"/>
      <c r="F156" s="157"/>
      <c r="G156" s="157"/>
      <c r="H156" s="157"/>
      <c r="I156" s="157"/>
      <c r="J156" s="157"/>
      <c r="K156" s="157"/>
      <c r="L156" s="157"/>
      <c r="M156" s="157"/>
      <c r="N156" s="157"/>
      <c r="O156" s="157"/>
      <c r="P156" s="162"/>
      <c r="Q156" s="162"/>
      <c r="R156" s="162"/>
      <c r="S156" s="157"/>
      <c r="T156" s="157"/>
      <c r="U156" s="157"/>
      <c r="V156" s="157"/>
      <c r="W156" s="157"/>
      <c r="X156" s="157"/>
      <c r="Y156" s="157"/>
    </row>
    <row r="157" spans="1:25">
      <c r="A157" s="157"/>
      <c r="B157" s="157"/>
      <c r="C157" s="157"/>
      <c r="D157" s="157"/>
      <c r="E157" s="157"/>
      <c r="F157" s="157"/>
      <c r="G157" s="157"/>
      <c r="H157" s="157"/>
      <c r="I157" s="157"/>
      <c r="J157" s="157"/>
      <c r="K157" s="157"/>
      <c r="L157" s="157"/>
      <c r="M157" s="157"/>
      <c r="N157" s="157"/>
      <c r="O157" s="157"/>
      <c r="P157" s="162"/>
      <c r="Q157" s="162"/>
      <c r="R157" s="162"/>
      <c r="S157" s="157"/>
      <c r="T157" s="157"/>
      <c r="U157" s="157"/>
      <c r="V157" s="157"/>
      <c r="W157" s="157"/>
      <c r="X157" s="157"/>
      <c r="Y157" s="157"/>
    </row>
    <row r="158" spans="1:25">
      <c r="A158" s="157"/>
      <c r="B158" s="157"/>
      <c r="C158" s="157"/>
      <c r="D158" s="157"/>
      <c r="E158" s="157"/>
      <c r="F158" s="157"/>
      <c r="G158" s="157"/>
      <c r="H158" s="157"/>
      <c r="I158" s="157"/>
      <c r="J158" s="157"/>
      <c r="K158" s="157"/>
      <c r="L158" s="157"/>
      <c r="M158" s="157"/>
      <c r="N158" s="157"/>
      <c r="O158" s="157"/>
      <c r="P158" s="162"/>
      <c r="Q158" s="162"/>
      <c r="R158" s="162"/>
      <c r="S158" s="157"/>
      <c r="T158" s="157"/>
      <c r="U158" s="157"/>
      <c r="V158" s="157"/>
      <c r="W158" s="157"/>
      <c r="X158" s="157"/>
      <c r="Y158" s="157"/>
    </row>
    <row r="159" spans="1:25">
      <c r="A159" s="157"/>
      <c r="B159" s="157"/>
      <c r="C159" s="157"/>
      <c r="D159" s="157"/>
      <c r="E159" s="157"/>
      <c r="F159" s="157"/>
      <c r="G159" s="157"/>
      <c r="H159" s="157"/>
      <c r="I159" s="157"/>
      <c r="J159" s="157"/>
      <c r="K159" s="157"/>
      <c r="L159" s="157"/>
      <c r="M159" s="157"/>
      <c r="N159" s="157"/>
      <c r="O159" s="157"/>
      <c r="P159" s="162"/>
      <c r="Q159" s="162"/>
      <c r="R159" s="162"/>
      <c r="S159" s="157"/>
      <c r="T159" s="157"/>
      <c r="U159" s="157"/>
      <c r="V159" s="157"/>
      <c r="W159" s="157"/>
      <c r="X159" s="157"/>
      <c r="Y159" s="157"/>
    </row>
    <row r="160" spans="1:25">
      <c r="A160" s="157"/>
      <c r="B160" s="157"/>
      <c r="C160" s="157"/>
      <c r="D160" s="157"/>
      <c r="E160" s="157"/>
      <c r="F160" s="157"/>
      <c r="G160" s="157"/>
      <c r="H160" s="157"/>
      <c r="I160" s="157"/>
      <c r="J160" s="157"/>
      <c r="K160" s="157"/>
      <c r="L160" s="157"/>
      <c r="M160" s="157"/>
      <c r="N160" s="157"/>
      <c r="O160" s="157"/>
      <c r="P160" s="162"/>
      <c r="Q160" s="162"/>
      <c r="R160" s="162"/>
      <c r="S160" s="157"/>
      <c r="T160" s="157"/>
      <c r="U160" s="157"/>
      <c r="V160" s="157"/>
      <c r="W160" s="157"/>
      <c r="X160" s="157"/>
      <c r="Y160" s="157"/>
    </row>
    <row r="161" spans="1:25">
      <c r="A161" s="157"/>
      <c r="B161" s="157"/>
      <c r="C161" s="157"/>
      <c r="D161" s="157"/>
      <c r="E161" s="157"/>
      <c r="F161" s="157"/>
      <c r="G161" s="157"/>
      <c r="H161" s="157"/>
      <c r="I161" s="157"/>
      <c r="J161" s="157"/>
      <c r="K161" s="157"/>
      <c r="L161" s="157"/>
      <c r="M161" s="157"/>
      <c r="N161" s="157"/>
      <c r="O161" s="157"/>
      <c r="P161" s="162"/>
      <c r="Q161" s="162"/>
      <c r="R161" s="162"/>
      <c r="S161" s="157"/>
      <c r="T161" s="157"/>
      <c r="U161" s="157"/>
      <c r="V161" s="157"/>
      <c r="W161" s="157"/>
      <c r="X161" s="157"/>
      <c r="Y161" s="157"/>
    </row>
    <row r="162" spans="1:25">
      <c r="A162" s="157"/>
      <c r="B162" s="157"/>
      <c r="C162" s="157"/>
      <c r="D162" s="157"/>
      <c r="E162" s="157"/>
      <c r="F162" s="157"/>
      <c r="G162" s="157"/>
      <c r="H162" s="157"/>
      <c r="I162" s="157"/>
      <c r="J162" s="157"/>
      <c r="K162" s="157"/>
      <c r="L162" s="157"/>
      <c r="M162" s="157"/>
      <c r="N162" s="157"/>
      <c r="O162" s="157"/>
      <c r="P162" s="162"/>
      <c r="Q162" s="162"/>
      <c r="R162" s="162"/>
      <c r="S162" s="157"/>
      <c r="T162" s="157"/>
      <c r="U162" s="157"/>
      <c r="V162" s="157"/>
      <c r="W162" s="157"/>
      <c r="X162" s="157"/>
      <c r="Y162" s="157"/>
    </row>
    <row r="163" spans="1:25">
      <c r="A163" s="157"/>
      <c r="B163" s="157"/>
      <c r="C163" s="157"/>
      <c r="D163" s="157"/>
      <c r="E163" s="157"/>
      <c r="F163" s="157"/>
      <c r="G163" s="157"/>
      <c r="H163" s="157"/>
      <c r="I163" s="157"/>
      <c r="J163" s="157"/>
      <c r="K163" s="157"/>
      <c r="L163" s="157"/>
      <c r="M163" s="157"/>
      <c r="N163" s="157"/>
      <c r="O163" s="157"/>
      <c r="P163" s="162"/>
      <c r="Q163" s="162"/>
      <c r="R163" s="162"/>
      <c r="S163" s="157"/>
      <c r="T163" s="157"/>
      <c r="U163" s="157"/>
      <c r="V163" s="157"/>
      <c r="W163" s="157"/>
      <c r="X163" s="157"/>
      <c r="Y163" s="157"/>
    </row>
    <row r="164" spans="1:25">
      <c r="A164" s="157"/>
      <c r="B164" s="157"/>
      <c r="C164" s="157"/>
      <c r="D164" s="157"/>
      <c r="E164" s="157"/>
      <c r="F164" s="157"/>
      <c r="G164" s="157"/>
      <c r="H164" s="157"/>
      <c r="I164" s="157"/>
      <c r="J164" s="157"/>
      <c r="K164" s="157"/>
      <c r="L164" s="157"/>
      <c r="M164" s="157"/>
      <c r="N164" s="157"/>
      <c r="O164" s="157"/>
      <c r="P164" s="162"/>
      <c r="Q164" s="162"/>
      <c r="R164" s="162"/>
      <c r="S164" s="157"/>
      <c r="T164" s="157"/>
      <c r="U164" s="157"/>
      <c r="V164" s="157"/>
      <c r="W164" s="157"/>
      <c r="X164" s="157"/>
      <c r="Y164" s="157"/>
    </row>
    <row r="165" spans="1:25">
      <c r="A165" s="157"/>
      <c r="B165" s="157"/>
      <c r="C165" s="157"/>
      <c r="D165" s="157"/>
      <c r="E165" s="157"/>
      <c r="F165" s="157"/>
      <c r="G165" s="157"/>
      <c r="H165" s="157"/>
      <c r="I165" s="157"/>
      <c r="J165" s="157"/>
      <c r="K165" s="157"/>
      <c r="L165" s="157"/>
      <c r="M165" s="157"/>
      <c r="N165" s="157"/>
      <c r="O165" s="157"/>
      <c r="P165" s="162"/>
      <c r="Q165" s="162"/>
      <c r="R165" s="162"/>
      <c r="S165" s="157"/>
      <c r="T165" s="157"/>
      <c r="U165" s="157"/>
      <c r="V165" s="157"/>
      <c r="W165" s="157"/>
      <c r="X165" s="157"/>
      <c r="Y165" s="157"/>
    </row>
    <row r="166" spans="1:25">
      <c r="A166" s="157"/>
      <c r="B166" s="157"/>
      <c r="C166" s="157"/>
      <c r="D166" s="157"/>
      <c r="E166" s="157"/>
      <c r="F166" s="157"/>
      <c r="G166" s="157"/>
      <c r="H166" s="157"/>
      <c r="I166" s="157"/>
      <c r="J166" s="157"/>
      <c r="K166" s="157"/>
      <c r="L166" s="157"/>
      <c r="M166" s="157"/>
      <c r="N166" s="157"/>
      <c r="O166" s="157"/>
      <c r="P166" s="162"/>
      <c r="Q166" s="162"/>
      <c r="R166" s="162"/>
      <c r="S166" s="157"/>
      <c r="T166" s="157"/>
      <c r="U166" s="157"/>
      <c r="V166" s="157"/>
      <c r="W166" s="157"/>
      <c r="X166" s="157"/>
      <c r="Y166" s="157"/>
    </row>
    <row r="167" spans="1:25">
      <c r="A167" s="157"/>
      <c r="B167" s="157"/>
      <c r="C167" s="157"/>
      <c r="D167" s="157"/>
      <c r="E167" s="157"/>
      <c r="F167" s="157"/>
      <c r="G167" s="157"/>
      <c r="H167" s="157"/>
      <c r="I167" s="157"/>
      <c r="J167" s="157"/>
      <c r="K167" s="157"/>
      <c r="L167" s="157"/>
      <c r="M167" s="157"/>
      <c r="N167" s="157"/>
      <c r="O167" s="157"/>
      <c r="P167" s="162"/>
      <c r="Q167" s="162"/>
      <c r="R167" s="162"/>
      <c r="S167" s="157"/>
      <c r="T167" s="157"/>
      <c r="U167" s="157"/>
      <c r="V167" s="157"/>
      <c r="W167" s="157"/>
      <c r="X167" s="157"/>
      <c r="Y167" s="157"/>
    </row>
    <row r="168" spans="1:25">
      <c r="A168" s="157"/>
      <c r="B168" s="157"/>
      <c r="C168" s="157"/>
      <c r="D168" s="157"/>
      <c r="E168" s="157"/>
      <c r="F168" s="157"/>
      <c r="G168" s="157"/>
      <c r="H168" s="157"/>
      <c r="I168" s="157"/>
      <c r="J168" s="157"/>
      <c r="K168" s="157"/>
      <c r="L168" s="157"/>
      <c r="M168" s="157"/>
      <c r="N168" s="157"/>
      <c r="O168" s="157"/>
      <c r="P168" s="162"/>
      <c r="Q168" s="162"/>
      <c r="R168" s="162"/>
      <c r="S168" s="157"/>
      <c r="T168" s="157"/>
      <c r="U168" s="157"/>
      <c r="V168" s="157"/>
      <c r="W168" s="157"/>
      <c r="X168" s="157"/>
      <c r="Y168" s="157"/>
    </row>
    <row r="169" spans="1:25">
      <c r="A169" s="157"/>
      <c r="B169" s="157"/>
      <c r="C169" s="157"/>
      <c r="D169" s="157"/>
      <c r="E169" s="157"/>
      <c r="F169" s="157"/>
      <c r="G169" s="157"/>
      <c r="H169" s="157"/>
      <c r="I169" s="157"/>
      <c r="J169" s="157"/>
      <c r="K169" s="157"/>
      <c r="L169" s="157"/>
      <c r="M169" s="157"/>
      <c r="N169" s="157"/>
      <c r="O169" s="157"/>
      <c r="P169" s="162"/>
      <c r="Q169" s="162"/>
      <c r="R169" s="162"/>
      <c r="S169" s="157"/>
      <c r="T169" s="157"/>
      <c r="U169" s="157"/>
      <c r="V169" s="157"/>
      <c r="W169" s="157"/>
      <c r="X169" s="157"/>
      <c r="Y169" s="157"/>
    </row>
    <row r="170" spans="1:25">
      <c r="A170" s="157"/>
      <c r="B170" s="157"/>
      <c r="C170" s="157"/>
      <c r="D170" s="157"/>
      <c r="E170" s="157"/>
      <c r="F170" s="157"/>
      <c r="G170" s="157"/>
      <c r="H170" s="157"/>
      <c r="I170" s="157"/>
      <c r="J170" s="157"/>
      <c r="K170" s="157"/>
      <c r="L170" s="157"/>
      <c r="M170" s="157"/>
      <c r="N170" s="157"/>
      <c r="O170" s="157"/>
      <c r="P170" s="162"/>
      <c r="Q170" s="162"/>
      <c r="R170" s="162"/>
      <c r="S170" s="157"/>
      <c r="T170" s="157"/>
      <c r="U170" s="157"/>
      <c r="V170" s="157"/>
      <c r="W170" s="157"/>
      <c r="X170" s="157"/>
      <c r="Y170" s="157"/>
    </row>
    <row r="171" spans="1:25">
      <c r="A171" s="157"/>
      <c r="B171" s="157"/>
      <c r="C171" s="157"/>
      <c r="D171" s="157"/>
      <c r="E171" s="157"/>
      <c r="F171" s="157"/>
      <c r="G171" s="157"/>
      <c r="H171" s="157"/>
      <c r="I171" s="157"/>
      <c r="J171" s="157"/>
      <c r="K171" s="157"/>
      <c r="L171" s="157"/>
      <c r="M171" s="157"/>
      <c r="N171" s="157"/>
      <c r="O171" s="157"/>
      <c r="P171" s="162"/>
      <c r="Q171" s="162"/>
      <c r="R171" s="162"/>
      <c r="S171" s="157"/>
      <c r="T171" s="157"/>
      <c r="U171" s="157"/>
      <c r="V171" s="157"/>
      <c r="W171" s="157"/>
      <c r="X171" s="157"/>
      <c r="Y171" s="157"/>
    </row>
    <row r="172" spans="1:25">
      <c r="A172" s="157"/>
      <c r="B172" s="157"/>
      <c r="C172" s="157"/>
      <c r="D172" s="157"/>
      <c r="E172" s="157"/>
      <c r="F172" s="157"/>
      <c r="G172" s="157"/>
      <c r="H172" s="157"/>
      <c r="I172" s="157"/>
      <c r="J172" s="157"/>
      <c r="K172" s="157"/>
      <c r="L172" s="157"/>
      <c r="M172" s="157"/>
      <c r="N172" s="157"/>
      <c r="O172" s="157"/>
      <c r="P172" s="162"/>
      <c r="Q172" s="162"/>
      <c r="R172" s="162"/>
      <c r="S172" s="157"/>
      <c r="T172" s="157"/>
      <c r="U172" s="157"/>
      <c r="V172" s="157"/>
      <c r="W172" s="157"/>
      <c r="X172" s="157"/>
      <c r="Y172" s="157"/>
    </row>
    <row r="173" spans="1:25">
      <c r="A173" s="157"/>
      <c r="B173" s="157"/>
      <c r="C173" s="157"/>
      <c r="D173" s="157"/>
      <c r="E173" s="157"/>
      <c r="F173" s="157"/>
      <c r="G173" s="157"/>
      <c r="H173" s="157"/>
      <c r="I173" s="157"/>
      <c r="J173" s="157"/>
      <c r="K173" s="157"/>
      <c r="L173" s="157"/>
      <c r="M173" s="157"/>
      <c r="N173" s="157"/>
      <c r="O173" s="157"/>
      <c r="P173" s="162"/>
      <c r="Q173" s="162"/>
      <c r="R173" s="162"/>
      <c r="S173" s="157"/>
      <c r="T173" s="157"/>
      <c r="U173" s="157"/>
      <c r="V173" s="157"/>
      <c r="W173" s="157"/>
      <c r="X173" s="157"/>
      <c r="Y173" s="157"/>
    </row>
    <row r="174" spans="1:25">
      <c r="A174" s="157"/>
      <c r="B174" s="157"/>
      <c r="C174" s="157"/>
      <c r="D174" s="157"/>
      <c r="E174" s="157"/>
      <c r="F174" s="157"/>
      <c r="G174" s="157"/>
      <c r="H174" s="157"/>
      <c r="I174" s="157"/>
      <c r="J174" s="157"/>
      <c r="K174" s="157"/>
      <c r="L174" s="157"/>
      <c r="M174" s="157"/>
      <c r="N174" s="157"/>
      <c r="O174" s="157"/>
      <c r="P174" s="162"/>
      <c r="Q174" s="162"/>
      <c r="R174" s="162"/>
      <c r="S174" s="157"/>
      <c r="T174" s="157"/>
      <c r="U174" s="157"/>
      <c r="V174" s="157"/>
      <c r="W174" s="157"/>
      <c r="X174" s="157"/>
      <c r="Y174" s="157"/>
    </row>
    <row r="175" spans="1:25">
      <c r="A175" s="157"/>
      <c r="B175" s="157"/>
      <c r="C175" s="157"/>
      <c r="D175" s="157"/>
      <c r="E175" s="157"/>
      <c r="F175" s="157"/>
      <c r="G175" s="157"/>
      <c r="H175" s="157"/>
      <c r="I175" s="157"/>
      <c r="J175" s="157"/>
      <c r="K175" s="157"/>
      <c r="L175" s="157"/>
      <c r="M175" s="157"/>
      <c r="N175" s="157"/>
      <c r="O175" s="157"/>
      <c r="P175" s="162"/>
      <c r="Q175" s="162"/>
      <c r="R175" s="162"/>
      <c r="S175" s="157"/>
      <c r="T175" s="157"/>
      <c r="U175" s="157"/>
      <c r="V175" s="157"/>
      <c r="W175" s="157"/>
      <c r="X175" s="157"/>
      <c r="Y175" s="157"/>
    </row>
    <row r="176" spans="1:25">
      <c r="A176" s="157"/>
      <c r="B176" s="157"/>
      <c r="C176" s="157"/>
      <c r="D176" s="157"/>
      <c r="E176" s="157"/>
      <c r="F176" s="157"/>
      <c r="G176" s="157"/>
      <c r="H176" s="157"/>
      <c r="I176" s="157"/>
      <c r="J176" s="157"/>
      <c r="K176" s="157"/>
      <c r="L176" s="157"/>
      <c r="M176" s="157"/>
      <c r="N176" s="157"/>
      <c r="O176" s="157"/>
      <c r="P176" s="162"/>
      <c r="Q176" s="162"/>
      <c r="R176" s="162"/>
      <c r="S176" s="157"/>
      <c r="T176" s="157"/>
      <c r="U176" s="157"/>
      <c r="V176" s="157"/>
      <c r="W176" s="157"/>
      <c r="X176" s="157"/>
      <c r="Y176" s="157"/>
    </row>
    <row r="177" spans="1:25">
      <c r="A177" s="157"/>
      <c r="B177" s="157"/>
      <c r="C177" s="157"/>
      <c r="D177" s="157"/>
      <c r="E177" s="157"/>
      <c r="F177" s="157"/>
      <c r="G177" s="157"/>
      <c r="H177" s="157"/>
      <c r="I177" s="157"/>
      <c r="J177" s="157"/>
      <c r="K177" s="157"/>
      <c r="L177" s="157"/>
      <c r="M177" s="157"/>
      <c r="N177" s="157"/>
      <c r="O177" s="157"/>
      <c r="P177" s="162"/>
      <c r="Q177" s="162"/>
      <c r="R177" s="162"/>
      <c r="S177" s="157"/>
      <c r="T177" s="157"/>
      <c r="U177" s="157"/>
      <c r="V177" s="157"/>
      <c r="W177" s="157"/>
      <c r="X177" s="157"/>
      <c r="Y177" s="157"/>
    </row>
    <row r="178" spans="1:25">
      <c r="A178" s="157"/>
      <c r="B178" s="157"/>
      <c r="C178" s="157"/>
      <c r="D178" s="157"/>
      <c r="E178" s="157"/>
      <c r="F178" s="157"/>
      <c r="G178" s="157"/>
      <c r="H178" s="157"/>
      <c r="I178" s="157"/>
      <c r="J178" s="157"/>
      <c r="K178" s="157"/>
      <c r="L178" s="157"/>
      <c r="M178" s="157"/>
      <c r="N178" s="157"/>
      <c r="O178" s="157"/>
      <c r="P178" s="162"/>
      <c r="Q178" s="162"/>
      <c r="R178" s="162"/>
      <c r="S178" s="157"/>
      <c r="T178" s="157"/>
      <c r="U178" s="157"/>
      <c r="V178" s="157"/>
      <c r="W178" s="157"/>
      <c r="X178" s="157"/>
      <c r="Y178" s="157"/>
    </row>
    <row r="179" spans="1:25">
      <c r="A179" s="157"/>
      <c r="B179" s="157"/>
      <c r="C179" s="157"/>
      <c r="D179" s="157"/>
      <c r="E179" s="157"/>
      <c r="F179" s="157"/>
      <c r="G179" s="157"/>
      <c r="H179" s="157"/>
      <c r="I179" s="157"/>
      <c r="J179" s="157"/>
      <c r="K179" s="157"/>
      <c r="L179" s="157"/>
      <c r="M179" s="157"/>
      <c r="N179" s="157"/>
      <c r="O179" s="157"/>
      <c r="P179" s="162"/>
      <c r="Q179" s="162"/>
      <c r="R179" s="162"/>
      <c r="S179" s="157"/>
      <c r="T179" s="157"/>
      <c r="U179" s="157"/>
      <c r="V179" s="157"/>
      <c r="W179" s="157"/>
      <c r="X179" s="157"/>
      <c r="Y179" s="157"/>
    </row>
    <row r="180" spans="1:25">
      <c r="A180" s="157"/>
      <c r="B180" s="157"/>
      <c r="C180" s="157"/>
      <c r="D180" s="157"/>
      <c r="E180" s="157"/>
      <c r="F180" s="157"/>
      <c r="G180" s="157"/>
      <c r="H180" s="157"/>
      <c r="I180" s="157"/>
      <c r="J180" s="157"/>
      <c r="K180" s="157"/>
      <c r="L180" s="157"/>
      <c r="M180" s="157"/>
      <c r="N180" s="157"/>
      <c r="O180" s="157"/>
      <c r="P180" s="162"/>
      <c r="Q180" s="162"/>
      <c r="R180" s="162"/>
      <c r="S180" s="157"/>
      <c r="T180" s="157"/>
      <c r="U180" s="157"/>
      <c r="V180" s="157"/>
      <c r="W180" s="157"/>
      <c r="X180" s="157"/>
      <c r="Y180" s="157"/>
    </row>
    <row r="181" spans="1:25">
      <c r="A181" s="157"/>
      <c r="B181" s="157"/>
      <c r="C181" s="157"/>
      <c r="D181" s="157"/>
      <c r="E181" s="157"/>
      <c r="F181" s="157"/>
      <c r="G181" s="157"/>
      <c r="H181" s="157"/>
      <c r="I181" s="157"/>
      <c r="J181" s="157"/>
      <c r="K181" s="157"/>
      <c r="L181" s="157"/>
      <c r="M181" s="157"/>
      <c r="N181" s="157"/>
      <c r="O181" s="157"/>
      <c r="P181" s="162"/>
      <c r="Q181" s="162"/>
      <c r="R181" s="162"/>
      <c r="S181" s="157"/>
      <c r="T181" s="157"/>
      <c r="U181" s="157"/>
      <c r="V181" s="157"/>
      <c r="W181" s="157"/>
      <c r="X181" s="157"/>
      <c r="Y181" s="157"/>
    </row>
    <row r="182" spans="1:25">
      <c r="A182" s="157"/>
      <c r="B182" s="157"/>
      <c r="C182" s="157"/>
      <c r="D182" s="157"/>
      <c r="E182" s="157"/>
      <c r="F182" s="157"/>
      <c r="G182" s="157"/>
      <c r="H182" s="157"/>
      <c r="I182" s="157"/>
      <c r="J182" s="157"/>
      <c r="K182" s="157"/>
      <c r="L182" s="157"/>
      <c r="M182" s="157"/>
      <c r="N182" s="157"/>
      <c r="O182" s="157"/>
      <c r="P182" s="162"/>
      <c r="Q182" s="162"/>
      <c r="R182" s="162"/>
      <c r="S182" s="157"/>
      <c r="T182" s="157"/>
      <c r="U182" s="157"/>
      <c r="V182" s="157"/>
      <c r="W182" s="157"/>
      <c r="X182" s="157"/>
      <c r="Y182" s="157"/>
    </row>
    <row r="183" spans="1:25">
      <c r="A183" s="157"/>
      <c r="B183" s="157"/>
      <c r="C183" s="157"/>
      <c r="D183" s="157"/>
      <c r="E183" s="157"/>
      <c r="F183" s="157"/>
      <c r="G183" s="157"/>
      <c r="H183" s="157"/>
      <c r="I183" s="157"/>
      <c r="J183" s="157"/>
      <c r="K183" s="157"/>
      <c r="L183" s="157"/>
      <c r="M183" s="157"/>
      <c r="N183" s="157"/>
      <c r="O183" s="157"/>
      <c r="P183" s="162"/>
      <c r="Q183" s="162"/>
      <c r="R183" s="162"/>
      <c r="S183" s="157"/>
      <c r="T183" s="157"/>
      <c r="U183" s="157"/>
      <c r="V183" s="157"/>
      <c r="W183" s="157"/>
      <c r="X183" s="157"/>
      <c r="Y183" s="157"/>
    </row>
    <row r="184" spans="1:25">
      <c r="A184" s="157"/>
      <c r="B184" s="157"/>
      <c r="C184" s="157"/>
      <c r="D184" s="157"/>
      <c r="E184" s="157"/>
      <c r="F184" s="157"/>
      <c r="G184" s="157"/>
      <c r="H184" s="157"/>
      <c r="I184" s="157"/>
      <c r="J184" s="157"/>
      <c r="K184" s="157"/>
      <c r="L184" s="157"/>
      <c r="M184" s="157"/>
      <c r="N184" s="157"/>
      <c r="O184" s="157"/>
      <c r="S184" s="157"/>
      <c r="T184" s="157"/>
      <c r="U184" s="157"/>
      <c r="V184" s="157"/>
      <c r="W184" s="157"/>
      <c r="X184" s="157"/>
      <c r="Y184" s="157"/>
    </row>
    <row r="185" spans="1:25">
      <c r="A185" s="157"/>
      <c r="B185" s="157"/>
      <c r="C185" s="157"/>
      <c r="D185" s="157"/>
      <c r="E185" s="157"/>
      <c r="F185" s="157"/>
      <c r="G185" s="157"/>
      <c r="H185" s="157"/>
      <c r="I185" s="157"/>
      <c r="J185" s="157"/>
      <c r="K185" s="157"/>
      <c r="L185" s="157"/>
      <c r="M185" s="157"/>
      <c r="N185" s="157"/>
      <c r="O185" s="157"/>
      <c r="S185" s="157"/>
      <c r="T185" s="157"/>
      <c r="U185" s="157"/>
      <c r="V185" s="157"/>
      <c r="W185" s="157"/>
      <c r="X185" s="157"/>
      <c r="Y185" s="157"/>
    </row>
  </sheetData>
  <mergeCells count="89">
    <mergeCell ref="A1:AE1"/>
    <mergeCell ref="A2:AE2"/>
    <mergeCell ref="A3:AE3"/>
    <mergeCell ref="A4:AE4"/>
    <mergeCell ref="A5:A7"/>
    <mergeCell ref="B5:B7"/>
    <mergeCell ref="C5:C7"/>
    <mergeCell ref="D5:D7"/>
    <mergeCell ref="E5:E7"/>
    <mergeCell ref="F5:F7"/>
    <mergeCell ref="G5:G7"/>
    <mergeCell ref="H5:H7"/>
    <mergeCell ref="I5:I7"/>
    <mergeCell ref="J5:J7"/>
    <mergeCell ref="K5:K7"/>
    <mergeCell ref="M5:M7"/>
    <mergeCell ref="N5:N7"/>
    <mergeCell ref="O5:O7"/>
    <mergeCell ref="S5:AE5"/>
    <mergeCell ref="S6:AE6"/>
    <mergeCell ref="P5:P7"/>
    <mergeCell ref="Q5:Q7"/>
    <mergeCell ref="R5:R7"/>
    <mergeCell ref="L5:L7"/>
    <mergeCell ref="G8:G9"/>
    <mergeCell ref="H8:H9"/>
    <mergeCell ref="I8:I9"/>
    <mergeCell ref="J8:J9"/>
    <mergeCell ref="K8:K9"/>
    <mergeCell ref="M8:M9"/>
    <mergeCell ref="N8:N9"/>
    <mergeCell ref="O8:O9"/>
    <mergeCell ref="AE8:AE9"/>
    <mergeCell ref="A10:A11"/>
    <mergeCell ref="B10:B11"/>
    <mergeCell ref="C10:C11"/>
    <mergeCell ref="D10:D11"/>
    <mergeCell ref="E10:E11"/>
    <mergeCell ref="L8:L9"/>
    <mergeCell ref="A8:A9"/>
    <mergeCell ref="B8:B9"/>
    <mergeCell ref="C8:C9"/>
    <mergeCell ref="D8:D9"/>
    <mergeCell ref="E8:E9"/>
    <mergeCell ref="F8:F9"/>
    <mergeCell ref="AE10:AE11"/>
    <mergeCell ref="F10:F11"/>
    <mergeCell ref="G10:G11"/>
    <mergeCell ref="H10:H11"/>
    <mergeCell ref="I10:I11"/>
    <mergeCell ref="J10:J11"/>
    <mergeCell ref="K10:K11"/>
    <mergeCell ref="L10:L11"/>
    <mergeCell ref="M10:M11"/>
    <mergeCell ref="N10:N11"/>
    <mergeCell ref="O10:O11"/>
    <mergeCell ref="L12:L13"/>
    <mergeCell ref="A12:A13"/>
    <mergeCell ref="B12:B13"/>
    <mergeCell ref="C12:C13"/>
    <mergeCell ref="D12:D13"/>
    <mergeCell ref="E12:E13"/>
    <mergeCell ref="F12:F13"/>
    <mergeCell ref="G12:G13"/>
    <mergeCell ref="H12:H13"/>
    <mergeCell ref="I12:I13"/>
    <mergeCell ref="J12:J13"/>
    <mergeCell ref="K12:K13"/>
    <mergeCell ref="A14:A15"/>
    <mergeCell ref="B14:B15"/>
    <mergeCell ref="C14:C15"/>
    <mergeCell ref="D14:D15"/>
    <mergeCell ref="E14:E15"/>
    <mergeCell ref="AF5:AI6"/>
    <mergeCell ref="AE14:AE15"/>
    <mergeCell ref="F14:F15"/>
    <mergeCell ref="G14:G15"/>
    <mergeCell ref="H14:H15"/>
    <mergeCell ref="I14:I15"/>
    <mergeCell ref="J14:J15"/>
    <mergeCell ref="K14:K15"/>
    <mergeCell ref="L14:L15"/>
    <mergeCell ref="M14:M15"/>
    <mergeCell ref="N14:N15"/>
    <mergeCell ref="O14:O15"/>
    <mergeCell ref="M12:M13"/>
    <mergeCell ref="N12:N13"/>
    <mergeCell ref="O12:O13"/>
    <mergeCell ref="AE12:AE13"/>
  </mergeCells>
  <pageMargins left="0.70866141732283472" right="0.70866141732283472" top="0.74803149606299213" bottom="0.74803149606299213" header="0.31496062992125984" footer="0.31496062992125984"/>
  <pageSetup paperSize="9" scale="10"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'C:\Users\MthandeniN\AppData\Local\Microsoft\Windows\INetCache\Content.Outlook\30HGFQ7A\[OPERATION PLAN 2014_2015 TEMPLATE. monthly revised 1 20 2015.xlsx]Sheet1'!#REF!</xm:f>
          </x14:formula1>
          <xm:sqref>B8:B15</xm:sqref>
        </x14:dataValidation>
        <x14:dataValidation type="list" allowBlank="1" showInputMessage="1" showErrorMessage="1">
          <x14:formula1>
            <xm:f>'C:\Users\IndrasenC\AppData\Local\Microsoft\Windows\INetCache\Content.Outlook\BRCHHHKK\[SDBIP 2016 2017 mid year 12 1 201final  (2).xlsx]cds strategies 16 17'!#REF!</xm:f>
          </x14:formula1>
          <xm:sqref>C8 C14 C10 C12</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J37"/>
  <sheetViews>
    <sheetView view="pageBreakPreview" topLeftCell="A25" zoomScaleNormal="100" zoomScaleSheetLayoutView="100" workbookViewId="0">
      <selection activeCell="AJ6" sqref="AJ6"/>
    </sheetView>
  </sheetViews>
  <sheetFormatPr defaultColWidth="9.109375" defaultRowHeight="14.4"/>
  <cols>
    <col min="1" max="16384" width="9.109375" style="2"/>
  </cols>
  <sheetData>
    <row r="1" spans="1:10" ht="15.6">
      <c r="A1" s="308" t="s">
        <v>35</v>
      </c>
      <c r="B1" s="308"/>
      <c r="C1" s="308"/>
      <c r="D1" s="308"/>
      <c r="E1" s="308"/>
      <c r="F1" s="308"/>
      <c r="G1" s="308"/>
      <c r="H1" s="308"/>
      <c r="I1" s="308"/>
      <c r="J1" s="308"/>
    </row>
    <row r="2" spans="1:10" ht="15.6">
      <c r="A2" s="308" t="s">
        <v>1135</v>
      </c>
      <c r="B2" s="308"/>
      <c r="C2" s="308"/>
      <c r="D2" s="308"/>
      <c r="E2" s="308"/>
      <c r="F2" s="308"/>
      <c r="G2" s="308"/>
      <c r="H2" s="308"/>
      <c r="I2" s="308"/>
      <c r="J2" s="308"/>
    </row>
    <row r="4" spans="1:10" ht="15.6">
      <c r="A4" s="308" t="s">
        <v>53</v>
      </c>
      <c r="B4" s="308"/>
      <c r="C4" s="308"/>
      <c r="D4" s="308"/>
      <c r="E4" s="308"/>
      <c r="F4" s="308"/>
      <c r="G4" s="308"/>
      <c r="H4" s="308"/>
      <c r="I4" s="308"/>
      <c r="J4" s="308"/>
    </row>
    <row r="34" spans="2:9">
      <c r="B34" s="338" t="s">
        <v>1148</v>
      </c>
      <c r="C34" s="339"/>
      <c r="D34" s="339"/>
      <c r="E34" s="339"/>
      <c r="F34" s="339"/>
      <c r="G34" s="339"/>
      <c r="H34" s="339"/>
      <c r="I34" s="340"/>
    </row>
    <row r="35" spans="2:9">
      <c r="B35" s="341"/>
      <c r="C35" s="342"/>
      <c r="D35" s="342"/>
      <c r="E35" s="342"/>
      <c r="F35" s="342"/>
      <c r="G35" s="342"/>
      <c r="H35" s="342"/>
      <c r="I35" s="343"/>
    </row>
    <row r="36" spans="2:9">
      <c r="B36" s="341"/>
      <c r="C36" s="342"/>
      <c r="D36" s="342"/>
      <c r="E36" s="342"/>
      <c r="F36" s="342"/>
      <c r="G36" s="342"/>
      <c r="H36" s="342"/>
      <c r="I36" s="343"/>
    </row>
    <row r="37" spans="2:9">
      <c r="B37" s="344"/>
      <c r="C37" s="345"/>
      <c r="D37" s="345"/>
      <c r="E37" s="345"/>
      <c r="F37" s="345"/>
      <c r="G37" s="345"/>
      <c r="H37" s="345"/>
      <c r="I37" s="346"/>
    </row>
  </sheetData>
  <mergeCells count="4">
    <mergeCell ref="A1:J1"/>
    <mergeCell ref="A2:J2"/>
    <mergeCell ref="A4:J4"/>
    <mergeCell ref="B34:I37"/>
  </mergeCells>
  <pageMargins left="0.70866141732283505" right="0.70866141732283505" top="0.74803149606299202" bottom="0.74803149606299202" header="0.31496062992126" footer="0.31496062992126"/>
  <pageSetup paperSize="9" scale="95" fitToHeight="0" orientation="portrait" r:id="rId1"/>
  <headerFooter>
    <oddFooter>&amp;R&amp;"Arial,Bold"&amp;16Page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24"/>
  <sheetViews>
    <sheetView view="pageBreakPreview" zoomScale="60" zoomScaleNormal="100" workbookViewId="0">
      <selection activeCell="AJ6" sqref="AJ6"/>
    </sheetView>
  </sheetViews>
  <sheetFormatPr defaultRowHeight="14.4"/>
  <cols>
    <col min="1" max="1" width="20.88671875" customWidth="1"/>
    <col min="2" max="2" width="24.6640625" customWidth="1"/>
    <col min="3" max="3" width="21.44140625" customWidth="1"/>
    <col min="4" max="4" width="20.33203125" customWidth="1"/>
    <col min="5" max="5" width="18.6640625" customWidth="1"/>
    <col min="6" max="6" width="33.6640625" customWidth="1"/>
    <col min="7" max="7" width="24.6640625" customWidth="1"/>
    <col min="8" max="8" width="44.33203125" customWidth="1"/>
  </cols>
  <sheetData>
    <row r="1" spans="1:8" s="2" customFormat="1" ht="21.75" customHeight="1">
      <c r="A1" s="320" t="s">
        <v>1137</v>
      </c>
      <c r="B1" s="320"/>
      <c r="C1" s="320"/>
      <c r="D1" s="320"/>
      <c r="E1" s="320"/>
      <c r="F1" s="320"/>
      <c r="G1" s="320"/>
      <c r="H1" s="320"/>
    </row>
    <row r="3" spans="1:8" ht="47.1" customHeight="1">
      <c r="A3" s="18" t="s">
        <v>0</v>
      </c>
      <c r="B3" s="18" t="s">
        <v>230</v>
      </c>
      <c r="C3" s="18" t="s">
        <v>231</v>
      </c>
      <c r="D3" s="18" t="s">
        <v>232</v>
      </c>
      <c r="E3" s="18" t="s">
        <v>233</v>
      </c>
      <c r="F3" s="18" t="s">
        <v>234</v>
      </c>
      <c r="G3" s="18" t="s">
        <v>235</v>
      </c>
      <c r="H3" s="18" t="s">
        <v>236</v>
      </c>
    </row>
    <row r="4" spans="1:8" ht="39.15" customHeight="1">
      <c r="A4" s="321" t="s">
        <v>218</v>
      </c>
      <c r="B4" s="316" t="s">
        <v>237</v>
      </c>
      <c r="C4" s="312" t="s">
        <v>238</v>
      </c>
      <c r="D4" s="316" t="s">
        <v>239</v>
      </c>
      <c r="E4" s="316" t="s">
        <v>240</v>
      </c>
      <c r="F4" s="312" t="s">
        <v>241</v>
      </c>
      <c r="G4" s="321" t="s">
        <v>242</v>
      </c>
      <c r="H4" s="314" t="s">
        <v>243</v>
      </c>
    </row>
    <row r="5" spans="1:8" ht="43.95" hidden="1" customHeight="1" thickBot="1">
      <c r="A5" s="321"/>
      <c r="B5" s="316"/>
      <c r="C5" s="312"/>
      <c r="D5" s="316"/>
      <c r="E5" s="316"/>
      <c r="F5" s="312"/>
      <c r="G5" s="321"/>
      <c r="H5" s="314"/>
    </row>
    <row r="6" spans="1:8" ht="48.75" customHeight="1">
      <c r="A6" s="321"/>
      <c r="B6" s="316"/>
      <c r="C6" s="312"/>
      <c r="D6" s="316"/>
      <c r="E6" s="316"/>
      <c r="F6" s="312"/>
      <c r="G6" s="29" t="s">
        <v>219</v>
      </c>
      <c r="H6" s="32" t="s">
        <v>244</v>
      </c>
    </row>
    <row r="7" spans="1:8" ht="25.2" customHeight="1">
      <c r="A7" s="321"/>
      <c r="B7" s="316"/>
      <c r="C7" s="312"/>
      <c r="D7" s="316"/>
      <c r="E7" s="316"/>
      <c r="F7" s="312"/>
      <c r="G7" s="29" t="s">
        <v>245</v>
      </c>
      <c r="H7" s="32" t="s">
        <v>246</v>
      </c>
    </row>
    <row r="8" spans="1:8" ht="15.6">
      <c r="A8" s="319" t="s">
        <v>73</v>
      </c>
      <c r="B8" s="316" t="s">
        <v>247</v>
      </c>
      <c r="C8" s="312" t="s">
        <v>220</v>
      </c>
      <c r="D8" s="316" t="s">
        <v>248</v>
      </c>
      <c r="E8" s="316" t="s">
        <v>249</v>
      </c>
      <c r="F8" s="31" t="s">
        <v>250</v>
      </c>
      <c r="G8" s="34" t="s">
        <v>74</v>
      </c>
      <c r="H8" s="30" t="s">
        <v>251</v>
      </c>
    </row>
    <row r="9" spans="1:8" ht="15.6">
      <c r="A9" s="319"/>
      <c r="B9" s="316"/>
      <c r="C9" s="312"/>
      <c r="D9" s="316"/>
      <c r="E9" s="316"/>
      <c r="F9" s="312" t="s">
        <v>252</v>
      </c>
      <c r="G9" s="34" t="s">
        <v>223</v>
      </c>
      <c r="H9" s="30" t="s">
        <v>253</v>
      </c>
    </row>
    <row r="10" spans="1:8" ht="31.2">
      <c r="A10" s="319"/>
      <c r="B10" s="316"/>
      <c r="C10" s="312"/>
      <c r="D10" s="316"/>
      <c r="E10" s="316"/>
      <c r="F10" s="312"/>
      <c r="G10" s="34"/>
      <c r="H10" s="30" t="s">
        <v>254</v>
      </c>
    </row>
    <row r="11" spans="1:8" ht="44.4" customHeight="1">
      <c r="A11" s="317" t="s">
        <v>221</v>
      </c>
      <c r="B11" s="316" t="s">
        <v>255</v>
      </c>
      <c r="C11" s="312" t="s">
        <v>256</v>
      </c>
      <c r="D11" s="316" t="s">
        <v>257</v>
      </c>
      <c r="E11" s="316" t="s">
        <v>258</v>
      </c>
      <c r="F11" s="312" t="s">
        <v>259</v>
      </c>
      <c r="G11" s="33" t="s">
        <v>222</v>
      </c>
      <c r="H11" s="32" t="s">
        <v>260</v>
      </c>
    </row>
    <row r="12" spans="1:8" ht="42.75" customHeight="1">
      <c r="A12" s="317"/>
      <c r="B12" s="316"/>
      <c r="C12" s="312"/>
      <c r="D12" s="316"/>
      <c r="E12" s="316"/>
      <c r="F12" s="312"/>
      <c r="G12" s="33" t="s">
        <v>224</v>
      </c>
      <c r="H12" s="32" t="s">
        <v>261</v>
      </c>
    </row>
    <row r="13" spans="1:8" ht="19.2" customHeight="1">
      <c r="A13" s="317"/>
      <c r="B13" s="316"/>
      <c r="C13" s="312"/>
      <c r="D13" s="316"/>
      <c r="E13" s="316"/>
      <c r="F13" s="312"/>
      <c r="G13" s="317" t="s">
        <v>227</v>
      </c>
      <c r="H13" s="314" t="s">
        <v>262</v>
      </c>
    </row>
    <row r="14" spans="1:8">
      <c r="A14" s="317"/>
      <c r="B14" s="316"/>
      <c r="C14" s="312"/>
      <c r="D14" s="316"/>
      <c r="E14" s="316"/>
      <c r="F14" s="312"/>
      <c r="G14" s="317"/>
      <c r="H14" s="314"/>
    </row>
    <row r="15" spans="1:8" ht="41.1" customHeight="1">
      <c r="A15" s="318" t="s">
        <v>77</v>
      </c>
      <c r="B15" s="316" t="s">
        <v>263</v>
      </c>
      <c r="C15" s="312" t="s">
        <v>264</v>
      </c>
      <c r="D15" s="316"/>
      <c r="E15" s="316" t="s">
        <v>265</v>
      </c>
      <c r="F15" s="312" t="s">
        <v>266</v>
      </c>
      <c r="G15" s="35" t="s">
        <v>79</v>
      </c>
      <c r="H15" s="32" t="s">
        <v>267</v>
      </c>
    </row>
    <row r="16" spans="1:8" ht="41.1" customHeight="1">
      <c r="A16" s="318"/>
      <c r="B16" s="316"/>
      <c r="C16" s="312"/>
      <c r="D16" s="316"/>
      <c r="E16" s="316"/>
      <c r="F16" s="312"/>
      <c r="G16" s="35" t="s">
        <v>268</v>
      </c>
      <c r="H16" s="32" t="s">
        <v>269</v>
      </c>
    </row>
    <row r="17" spans="1:8" ht="21.15" customHeight="1">
      <c r="A17" s="318"/>
      <c r="B17" s="316"/>
      <c r="C17" s="312"/>
      <c r="D17" s="316"/>
      <c r="E17" s="316"/>
      <c r="F17" s="312"/>
      <c r="G17" s="35" t="s">
        <v>78</v>
      </c>
      <c r="H17" s="32" t="s">
        <v>270</v>
      </c>
    </row>
    <row r="18" spans="1:8" ht="27.6" customHeight="1">
      <c r="A18" s="315" t="s">
        <v>71</v>
      </c>
      <c r="B18" s="316" t="s">
        <v>271</v>
      </c>
      <c r="C18" s="312" t="s">
        <v>272</v>
      </c>
      <c r="D18" s="316" t="s">
        <v>248</v>
      </c>
      <c r="E18" s="316" t="s">
        <v>265</v>
      </c>
      <c r="F18" s="312" t="s">
        <v>266</v>
      </c>
      <c r="G18" s="37" t="s">
        <v>75</v>
      </c>
      <c r="H18" s="32" t="s">
        <v>273</v>
      </c>
    </row>
    <row r="19" spans="1:8" ht="41.55" customHeight="1">
      <c r="A19" s="315"/>
      <c r="B19" s="316"/>
      <c r="C19" s="312"/>
      <c r="D19" s="316"/>
      <c r="E19" s="316"/>
      <c r="F19" s="312"/>
      <c r="G19" s="37" t="s">
        <v>72</v>
      </c>
      <c r="H19" s="32" t="s">
        <v>274</v>
      </c>
    </row>
    <row r="20" spans="1:8" ht="24" customHeight="1">
      <c r="A20" s="315"/>
      <c r="B20" s="316"/>
      <c r="C20" s="312"/>
      <c r="D20" s="316"/>
      <c r="E20" s="316"/>
      <c r="F20" s="312"/>
      <c r="G20" s="37" t="s">
        <v>76</v>
      </c>
      <c r="H20" s="32" t="s">
        <v>275</v>
      </c>
    </row>
    <row r="21" spans="1:8" ht="22.2" customHeight="1">
      <c r="A21" s="313" t="s">
        <v>225</v>
      </c>
      <c r="B21" s="316" t="s">
        <v>276</v>
      </c>
      <c r="C21" s="312" t="s">
        <v>277</v>
      </c>
      <c r="D21" s="316" t="s">
        <v>278</v>
      </c>
      <c r="E21" s="316" t="s">
        <v>279</v>
      </c>
      <c r="F21" s="312" t="s">
        <v>280</v>
      </c>
      <c r="G21" s="313" t="s">
        <v>226</v>
      </c>
      <c r="H21" s="314" t="s">
        <v>281</v>
      </c>
    </row>
    <row r="22" spans="1:8">
      <c r="A22" s="313"/>
      <c r="B22" s="316"/>
      <c r="C22" s="312"/>
      <c r="D22" s="316"/>
      <c r="E22" s="316"/>
      <c r="F22" s="312"/>
      <c r="G22" s="313"/>
      <c r="H22" s="314"/>
    </row>
    <row r="23" spans="1:8" ht="45.15" customHeight="1">
      <c r="A23" s="313"/>
      <c r="B23" s="316"/>
      <c r="C23" s="312"/>
      <c r="D23" s="316"/>
      <c r="E23" s="30" t="s">
        <v>282</v>
      </c>
      <c r="F23" s="312" t="s">
        <v>283</v>
      </c>
      <c r="G23" s="36" t="s">
        <v>228</v>
      </c>
      <c r="H23" s="32" t="s">
        <v>284</v>
      </c>
    </row>
    <row r="24" spans="1:8" ht="53.1" customHeight="1">
      <c r="A24" s="313"/>
      <c r="B24" s="316"/>
      <c r="C24" s="312"/>
      <c r="D24" s="316"/>
      <c r="E24" s="30" t="s">
        <v>285</v>
      </c>
      <c r="F24" s="312"/>
      <c r="G24" s="36" t="s">
        <v>229</v>
      </c>
      <c r="H24" s="32" t="s">
        <v>286</v>
      </c>
    </row>
  </sheetData>
  <mergeCells count="44">
    <mergeCell ref="A1:H1"/>
    <mergeCell ref="A4:A7"/>
    <mergeCell ref="B4:B7"/>
    <mergeCell ref="C4:C7"/>
    <mergeCell ref="D4:D7"/>
    <mergeCell ref="E4:E7"/>
    <mergeCell ref="F4:F7"/>
    <mergeCell ref="G4:G5"/>
    <mergeCell ref="H4:H5"/>
    <mergeCell ref="G13:G14"/>
    <mergeCell ref="H13:H14"/>
    <mergeCell ref="A8:A10"/>
    <mergeCell ref="B8:B10"/>
    <mergeCell ref="C8:C10"/>
    <mergeCell ref="D8:D10"/>
    <mergeCell ref="E8:E10"/>
    <mergeCell ref="F9:F10"/>
    <mergeCell ref="F15:F17"/>
    <mergeCell ref="A11:A14"/>
    <mergeCell ref="B11:B14"/>
    <mergeCell ref="C11:C14"/>
    <mergeCell ref="D11:D14"/>
    <mergeCell ref="E11:E14"/>
    <mergeCell ref="F11:F14"/>
    <mergeCell ref="A15:A17"/>
    <mergeCell ref="B15:B17"/>
    <mergeCell ref="C15:C17"/>
    <mergeCell ref="D15:D17"/>
    <mergeCell ref="E15:E17"/>
    <mergeCell ref="F21:F22"/>
    <mergeCell ref="G21:G22"/>
    <mergeCell ref="H21:H22"/>
    <mergeCell ref="F23:F24"/>
    <mergeCell ref="A18:A20"/>
    <mergeCell ref="B18:B20"/>
    <mergeCell ref="C18:C20"/>
    <mergeCell ref="D18:D20"/>
    <mergeCell ref="E18:E20"/>
    <mergeCell ref="F18:F20"/>
    <mergeCell ref="A21:A24"/>
    <mergeCell ref="B21:B24"/>
    <mergeCell ref="C21:C24"/>
    <mergeCell ref="D21:D24"/>
    <mergeCell ref="E21:E22"/>
  </mergeCells>
  <pageMargins left="0.70866141732283505" right="0.70866141732283505" top="0.74803149606299202" bottom="0.74803149606299202" header="0.31496062992126" footer="0.31496062992126"/>
  <pageSetup paperSize="256" scale="62" fitToHeight="0" orientation="landscape" r:id="rId1"/>
  <headerFooter>
    <oddFooter>&amp;R&amp;"Arial,Bold"&amp;16Page &amp;P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
  <sheetViews>
    <sheetView workbookViewId="0">
      <selection activeCell="J16" sqref="J16"/>
    </sheetView>
  </sheetViews>
  <sheetFormatPr defaultRowHeight="14.4"/>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E175"/>
  <sheetViews>
    <sheetView view="pageBreakPreview" topLeftCell="D4" zoomScale="20" zoomScaleNormal="90" zoomScaleSheetLayoutView="20" workbookViewId="0">
      <selection activeCell="N27" sqref="N27:P27"/>
    </sheetView>
  </sheetViews>
  <sheetFormatPr defaultColWidth="9.109375" defaultRowHeight="25.8"/>
  <cols>
    <col min="1" max="1" width="9.109375" style="156"/>
    <col min="2" max="2" width="13" style="156" customWidth="1"/>
    <col min="3" max="3" width="21.88671875" style="156" customWidth="1"/>
    <col min="4" max="4" width="17.33203125" style="156" customWidth="1"/>
    <col min="5" max="5" width="26.44140625" style="156" customWidth="1"/>
    <col min="6" max="6" width="26.109375" style="156" customWidth="1"/>
    <col min="7" max="7" width="44.109375" style="156" customWidth="1"/>
    <col min="8" max="8" width="28" style="156" customWidth="1"/>
    <col min="9" max="9" width="77.21875" style="100" customWidth="1"/>
    <col min="10" max="11" width="55.77734375" style="156" customWidth="1"/>
    <col min="12" max="12" width="57.88671875" style="156" customWidth="1"/>
    <col min="13" max="13" width="44.5546875" style="156" customWidth="1"/>
    <col min="14" max="14" width="53.77734375" style="160" customWidth="1"/>
    <col min="15" max="16" width="42.109375" style="160" customWidth="1"/>
    <col min="17" max="24" width="60.6640625" style="156" hidden="1" customWidth="1"/>
    <col min="25" max="25" width="69" style="156" customWidth="1"/>
    <col min="26" max="27" width="60.6640625" style="156" hidden="1" customWidth="1"/>
    <col min="28" max="28" width="74" style="156" customWidth="1"/>
    <col min="29" max="29" width="58.109375" style="156" customWidth="1"/>
    <col min="30" max="30" width="50.33203125" style="156" customWidth="1"/>
    <col min="31" max="31" width="28.109375" style="156" customWidth="1"/>
    <col min="32" max="32" width="44.21875" style="156" customWidth="1"/>
    <col min="33" max="33" width="90.6640625" style="156" customWidth="1"/>
    <col min="34" max="34" width="9.109375" style="156"/>
    <col min="35" max="35" width="0" style="156" hidden="1" customWidth="1"/>
    <col min="36" max="16384" width="9.109375" style="156"/>
  </cols>
  <sheetData>
    <row r="1" spans="1:83" ht="33">
      <c r="A1" s="328" t="s">
        <v>1143</v>
      </c>
      <c r="B1" s="328"/>
      <c r="C1" s="328"/>
      <c r="D1" s="328"/>
      <c r="E1" s="328"/>
      <c r="F1" s="328"/>
      <c r="G1" s="328"/>
      <c r="H1" s="328"/>
      <c r="I1" s="328"/>
      <c r="J1" s="328"/>
      <c r="K1" s="328"/>
      <c r="L1" s="328"/>
      <c r="M1" s="5"/>
      <c r="N1" s="253"/>
      <c r="O1" s="253"/>
      <c r="P1" s="253"/>
      <c r="Q1" s="5"/>
      <c r="R1" s="5"/>
      <c r="S1" s="5"/>
      <c r="T1" s="5"/>
      <c r="U1" s="5"/>
      <c r="V1" s="5"/>
      <c r="W1" s="15"/>
      <c r="X1" s="15"/>
      <c r="Y1" s="15"/>
      <c r="Z1" s="15"/>
      <c r="AA1" s="15"/>
      <c r="AB1" s="15"/>
      <c r="AC1" s="15"/>
      <c r="AD1" s="15"/>
      <c r="AE1" s="15"/>
      <c r="AF1" s="15"/>
      <c r="AG1" s="15"/>
    </row>
    <row r="2" spans="1:83" ht="33">
      <c r="A2" s="328" t="s">
        <v>107</v>
      </c>
      <c r="B2" s="328"/>
      <c r="C2" s="328"/>
      <c r="D2" s="328"/>
      <c r="E2" s="328"/>
      <c r="F2" s="328"/>
      <c r="G2" s="328"/>
      <c r="H2" s="328"/>
      <c r="I2" s="328"/>
      <c r="J2" s="165"/>
      <c r="K2" s="165"/>
      <c r="L2" s="165"/>
      <c r="M2" s="165"/>
      <c r="N2" s="165"/>
      <c r="O2" s="165"/>
      <c r="P2" s="165"/>
      <c r="Q2" s="165"/>
      <c r="R2" s="165"/>
      <c r="S2" s="165"/>
      <c r="T2" s="165"/>
      <c r="U2" s="165"/>
      <c r="V2" s="165"/>
      <c r="W2" s="166"/>
      <c r="X2" s="166"/>
      <c r="Y2" s="166"/>
      <c r="Z2" s="166"/>
      <c r="AA2" s="166"/>
      <c r="AB2" s="166"/>
      <c r="AC2" s="166"/>
      <c r="AD2" s="166"/>
      <c r="AE2" s="166"/>
      <c r="AF2" s="166"/>
      <c r="AG2" s="166"/>
    </row>
    <row r="3" spans="1:83" ht="33">
      <c r="A3" s="328" t="s">
        <v>34</v>
      </c>
      <c r="B3" s="328"/>
      <c r="C3" s="328"/>
      <c r="D3" s="328"/>
      <c r="E3" s="328"/>
      <c r="F3" s="328"/>
      <c r="G3" s="328"/>
      <c r="H3" s="328"/>
      <c r="I3" s="328"/>
      <c r="J3" s="165"/>
      <c r="K3" s="165"/>
      <c r="L3" s="165"/>
      <c r="M3" s="165"/>
      <c r="N3" s="165"/>
      <c r="O3" s="165"/>
      <c r="P3" s="165"/>
      <c r="Q3" s="165"/>
      <c r="R3" s="165"/>
      <c r="S3" s="165"/>
      <c r="T3" s="165"/>
      <c r="U3" s="165"/>
      <c r="V3" s="165"/>
      <c r="W3" s="166"/>
      <c r="X3" s="166"/>
      <c r="Y3" s="166"/>
      <c r="Z3" s="166"/>
      <c r="AA3" s="166"/>
      <c r="AB3" s="166"/>
      <c r="AC3" s="166"/>
      <c r="AD3" s="166"/>
      <c r="AE3" s="166"/>
      <c r="AF3" s="166"/>
      <c r="AG3" s="166"/>
    </row>
    <row r="4" spans="1:83" ht="33">
      <c r="A4" s="328"/>
      <c r="B4" s="328"/>
      <c r="C4" s="192"/>
      <c r="D4" s="166"/>
      <c r="E4" s="166"/>
      <c r="F4" s="166"/>
      <c r="G4" s="166"/>
      <c r="H4" s="166"/>
      <c r="I4" s="94"/>
      <c r="J4" s="166"/>
      <c r="K4" s="166"/>
      <c r="L4" s="166"/>
      <c r="M4" s="166"/>
      <c r="N4" s="166"/>
      <c r="O4" s="166"/>
      <c r="P4" s="166"/>
      <c r="Q4" s="166"/>
      <c r="R4" s="166"/>
      <c r="S4" s="166"/>
      <c r="T4" s="166"/>
      <c r="U4" s="166"/>
      <c r="V4" s="166"/>
      <c r="W4" s="166"/>
      <c r="X4" s="166"/>
      <c r="Y4" s="166"/>
      <c r="Z4" s="166"/>
      <c r="AA4" s="166"/>
      <c r="AB4" s="166"/>
      <c r="AC4" s="166"/>
      <c r="AD4" s="166"/>
      <c r="AE4" s="166"/>
      <c r="AF4" s="166"/>
      <c r="AG4" s="166"/>
    </row>
    <row r="5" spans="1:83" ht="48" customHeight="1">
      <c r="A5" s="329" t="s">
        <v>0</v>
      </c>
      <c r="B5" s="329" t="s">
        <v>1</v>
      </c>
      <c r="C5" s="329" t="s">
        <v>67</v>
      </c>
      <c r="D5" s="329" t="s">
        <v>2</v>
      </c>
      <c r="E5" s="329" t="s">
        <v>47</v>
      </c>
      <c r="F5" s="329" t="s">
        <v>4</v>
      </c>
      <c r="G5" s="329" t="s">
        <v>5</v>
      </c>
      <c r="H5" s="329" t="s">
        <v>6</v>
      </c>
      <c r="I5" s="329" t="s">
        <v>7</v>
      </c>
      <c r="J5" s="329" t="s">
        <v>8</v>
      </c>
      <c r="K5" s="331" t="s">
        <v>1150</v>
      </c>
      <c r="L5" s="329" t="s">
        <v>9</v>
      </c>
      <c r="M5" s="329" t="s">
        <v>1224</v>
      </c>
      <c r="N5" s="331" t="s">
        <v>2755</v>
      </c>
      <c r="O5" s="331" t="s">
        <v>27</v>
      </c>
      <c r="P5" s="331" t="s">
        <v>2756</v>
      </c>
      <c r="Q5" s="427" t="s">
        <v>10</v>
      </c>
      <c r="R5" s="428"/>
      <c r="S5" s="428"/>
      <c r="T5" s="428"/>
      <c r="U5" s="428"/>
      <c r="V5" s="428"/>
      <c r="W5" s="428"/>
      <c r="X5" s="428"/>
      <c r="Y5" s="428"/>
      <c r="Z5" s="428"/>
      <c r="AA5" s="428"/>
      <c r="AB5" s="428"/>
      <c r="AC5" s="429"/>
      <c r="AD5" s="402" t="s">
        <v>2775</v>
      </c>
      <c r="AE5" s="403"/>
      <c r="AF5" s="403"/>
      <c r="AG5" s="404"/>
    </row>
    <row r="6" spans="1:83" ht="43.95" customHeight="1">
      <c r="A6" s="329"/>
      <c r="B6" s="329"/>
      <c r="C6" s="329"/>
      <c r="D6" s="329"/>
      <c r="E6" s="329"/>
      <c r="F6" s="329"/>
      <c r="G6" s="329"/>
      <c r="H6" s="329"/>
      <c r="I6" s="329"/>
      <c r="J6" s="329"/>
      <c r="K6" s="332"/>
      <c r="L6" s="329"/>
      <c r="M6" s="329"/>
      <c r="N6" s="332"/>
      <c r="O6" s="332"/>
      <c r="P6" s="332"/>
      <c r="Q6" s="430" t="s">
        <v>11</v>
      </c>
      <c r="R6" s="431"/>
      <c r="S6" s="431"/>
      <c r="T6" s="431"/>
      <c r="U6" s="431"/>
      <c r="V6" s="431"/>
      <c r="W6" s="431"/>
      <c r="X6" s="431"/>
      <c r="Y6" s="431"/>
      <c r="Z6" s="431"/>
      <c r="AA6" s="431"/>
      <c r="AB6" s="431"/>
      <c r="AC6" s="432"/>
      <c r="AD6" s="405"/>
      <c r="AE6" s="406"/>
      <c r="AF6" s="406"/>
      <c r="AG6" s="407"/>
    </row>
    <row r="7" spans="1:83" ht="165.15" customHeight="1">
      <c r="A7" s="330"/>
      <c r="B7" s="330"/>
      <c r="C7" s="330"/>
      <c r="D7" s="330"/>
      <c r="E7" s="330"/>
      <c r="F7" s="330"/>
      <c r="G7" s="330"/>
      <c r="H7" s="330"/>
      <c r="I7" s="330"/>
      <c r="J7" s="330"/>
      <c r="K7" s="333"/>
      <c r="L7" s="330"/>
      <c r="M7" s="330"/>
      <c r="N7" s="333"/>
      <c r="O7" s="333"/>
      <c r="P7" s="333"/>
      <c r="Q7" s="46" t="s">
        <v>12</v>
      </c>
      <c r="R7" s="46" t="s">
        <v>13</v>
      </c>
      <c r="S7" s="47" t="s">
        <v>14</v>
      </c>
      <c r="T7" s="46" t="s">
        <v>15</v>
      </c>
      <c r="U7" s="46" t="s">
        <v>16</v>
      </c>
      <c r="V7" s="48" t="s">
        <v>17</v>
      </c>
      <c r="W7" s="46" t="s">
        <v>18</v>
      </c>
      <c r="X7" s="46" t="s">
        <v>19</v>
      </c>
      <c r="Y7" s="48" t="s">
        <v>20</v>
      </c>
      <c r="Z7" s="46" t="s">
        <v>21</v>
      </c>
      <c r="AA7" s="46" t="s">
        <v>22</v>
      </c>
      <c r="AB7" s="48" t="s">
        <v>327</v>
      </c>
      <c r="AC7" s="49" t="s">
        <v>1048</v>
      </c>
      <c r="AD7" s="264" t="s">
        <v>3590</v>
      </c>
      <c r="AE7" s="264" t="s">
        <v>2771</v>
      </c>
      <c r="AF7" s="264" t="s">
        <v>2770</v>
      </c>
      <c r="AG7" s="264" t="s">
        <v>2769</v>
      </c>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row>
    <row r="8" spans="1:83" s="157" customFormat="1" ht="346.8" customHeight="1">
      <c r="A8" s="538" t="s">
        <v>73</v>
      </c>
      <c r="B8" s="538" t="s">
        <v>324</v>
      </c>
      <c r="C8" s="464" t="s">
        <v>69</v>
      </c>
      <c r="D8" s="464" t="s">
        <v>2193</v>
      </c>
      <c r="E8" s="464" t="s">
        <v>62</v>
      </c>
      <c r="F8" s="538" t="s">
        <v>1970</v>
      </c>
      <c r="G8" s="549" t="s">
        <v>2194</v>
      </c>
      <c r="H8" s="549" t="s">
        <v>3435</v>
      </c>
      <c r="I8" s="550" t="s">
        <v>2524</v>
      </c>
      <c r="J8" s="550" t="s">
        <v>2523</v>
      </c>
      <c r="K8" s="550" t="s">
        <v>2195</v>
      </c>
      <c r="L8" s="550" t="s">
        <v>2196</v>
      </c>
      <c r="M8" s="550" t="s">
        <v>2214</v>
      </c>
      <c r="N8" s="475">
        <v>7456039.4500000002</v>
      </c>
      <c r="O8" s="458" t="s">
        <v>325</v>
      </c>
      <c r="P8" s="551" t="s">
        <v>289</v>
      </c>
      <c r="Q8" s="458" t="s">
        <v>2197</v>
      </c>
      <c r="R8" s="458" t="s">
        <v>2198</v>
      </c>
      <c r="S8" s="458" t="s">
        <v>2199</v>
      </c>
      <c r="T8" s="458" t="s">
        <v>2200</v>
      </c>
      <c r="U8" s="458" t="s">
        <v>2201</v>
      </c>
      <c r="V8" s="458" t="s">
        <v>2202</v>
      </c>
      <c r="W8" s="458" t="s">
        <v>2203</v>
      </c>
      <c r="X8" s="458" t="s">
        <v>2204</v>
      </c>
      <c r="Y8" s="458" t="s">
        <v>2205</v>
      </c>
      <c r="Z8" s="458" t="s">
        <v>2206</v>
      </c>
      <c r="AA8" s="458" t="s">
        <v>2207</v>
      </c>
      <c r="AB8" s="458" t="s">
        <v>2196</v>
      </c>
      <c r="AC8" s="550" t="s">
        <v>2301</v>
      </c>
      <c r="AD8" s="552" t="s">
        <v>289</v>
      </c>
      <c r="AE8" s="553" t="s">
        <v>289</v>
      </c>
      <c r="AF8" s="550" t="s">
        <v>2772</v>
      </c>
      <c r="AG8" s="550" t="s">
        <v>289</v>
      </c>
    </row>
    <row r="9" spans="1:83" s="157" customFormat="1" ht="72.75" customHeight="1">
      <c r="A9" s="540"/>
      <c r="B9" s="540"/>
      <c r="C9" s="464"/>
      <c r="D9" s="464"/>
      <c r="E9" s="464"/>
      <c r="F9" s="540"/>
      <c r="G9" s="549"/>
      <c r="H9" s="549"/>
      <c r="I9" s="554"/>
      <c r="J9" s="554"/>
      <c r="K9" s="554"/>
      <c r="L9" s="554"/>
      <c r="M9" s="554"/>
      <c r="N9" s="551" t="s">
        <v>25</v>
      </c>
      <c r="O9" s="551" t="s">
        <v>289</v>
      </c>
      <c r="P9" s="551" t="s">
        <v>289</v>
      </c>
      <c r="Q9" s="551" t="s">
        <v>289</v>
      </c>
      <c r="R9" s="551" t="s">
        <v>289</v>
      </c>
      <c r="S9" s="551" t="s">
        <v>289</v>
      </c>
      <c r="T9" s="551" t="s">
        <v>289</v>
      </c>
      <c r="U9" s="551" t="s">
        <v>289</v>
      </c>
      <c r="V9" s="551" t="s">
        <v>289</v>
      </c>
      <c r="W9" s="551" t="s">
        <v>289</v>
      </c>
      <c r="X9" s="551" t="s">
        <v>289</v>
      </c>
      <c r="Y9" s="551" t="s">
        <v>289</v>
      </c>
      <c r="Z9" s="551" t="s">
        <v>289</v>
      </c>
      <c r="AA9" s="551" t="s">
        <v>289</v>
      </c>
      <c r="AB9" s="551" t="s">
        <v>289</v>
      </c>
      <c r="AC9" s="554"/>
      <c r="AD9" s="552" t="s">
        <v>289</v>
      </c>
      <c r="AE9" s="448" t="s">
        <v>289</v>
      </c>
      <c r="AF9" s="554"/>
      <c r="AG9" s="554"/>
    </row>
    <row r="10" spans="1:83" s="157" customFormat="1" ht="409.2" customHeight="1">
      <c r="A10" s="555" t="s">
        <v>73</v>
      </c>
      <c r="B10" s="555" t="s">
        <v>324</v>
      </c>
      <c r="C10" s="444" t="s">
        <v>69</v>
      </c>
      <c r="D10" s="444" t="s">
        <v>2208</v>
      </c>
      <c r="E10" s="443" t="s">
        <v>62</v>
      </c>
      <c r="F10" s="454" t="s">
        <v>1970</v>
      </c>
      <c r="G10" s="547" t="s">
        <v>2209</v>
      </c>
      <c r="H10" s="547" t="s">
        <v>3436</v>
      </c>
      <c r="I10" s="547" t="s">
        <v>2302</v>
      </c>
      <c r="J10" s="547" t="s">
        <v>2806</v>
      </c>
      <c r="K10" s="547" t="s">
        <v>2805</v>
      </c>
      <c r="L10" s="547" t="s">
        <v>2804</v>
      </c>
      <c r="M10" s="547" t="s">
        <v>2210</v>
      </c>
      <c r="N10" s="556">
        <v>58500000</v>
      </c>
      <c r="O10" s="446" t="s">
        <v>3437</v>
      </c>
      <c r="P10" s="446" t="s">
        <v>1647</v>
      </c>
      <c r="Q10" s="448" t="s">
        <v>289</v>
      </c>
      <c r="R10" s="448" t="s">
        <v>289</v>
      </c>
      <c r="S10" s="448" t="s">
        <v>289</v>
      </c>
      <c r="T10" s="448" t="s">
        <v>289</v>
      </c>
      <c r="U10" s="448" t="s">
        <v>289</v>
      </c>
      <c r="V10" s="448" t="s">
        <v>289</v>
      </c>
      <c r="W10" s="448" t="s">
        <v>289</v>
      </c>
      <c r="X10" s="448" t="s">
        <v>2776</v>
      </c>
      <c r="Y10" s="459" t="s">
        <v>2777</v>
      </c>
      <c r="Z10" s="448" t="s">
        <v>2778</v>
      </c>
      <c r="AA10" s="448" t="s">
        <v>2779</v>
      </c>
      <c r="AB10" s="459" t="s">
        <v>2804</v>
      </c>
      <c r="AC10" s="557" t="s">
        <v>2303</v>
      </c>
      <c r="AD10" s="558" t="s">
        <v>3619</v>
      </c>
      <c r="AE10" s="559">
        <v>6000000</v>
      </c>
      <c r="AF10" s="547" t="s">
        <v>2758</v>
      </c>
      <c r="AG10" s="547" t="s">
        <v>3668</v>
      </c>
    </row>
    <row r="11" spans="1:83" s="157" customFormat="1" ht="72.75" customHeight="1">
      <c r="A11" s="560"/>
      <c r="B11" s="560"/>
      <c r="C11" s="444"/>
      <c r="D11" s="444"/>
      <c r="E11" s="443"/>
      <c r="F11" s="457"/>
      <c r="G11" s="548"/>
      <c r="H11" s="548"/>
      <c r="I11" s="548"/>
      <c r="J11" s="548"/>
      <c r="K11" s="548"/>
      <c r="L11" s="548"/>
      <c r="M11" s="548"/>
      <c r="N11" s="552" t="s">
        <v>289</v>
      </c>
      <c r="O11" s="552" t="s">
        <v>289</v>
      </c>
      <c r="P11" s="552" t="s">
        <v>289</v>
      </c>
      <c r="Q11" s="552" t="s">
        <v>289</v>
      </c>
      <c r="R11" s="552" t="s">
        <v>289</v>
      </c>
      <c r="S11" s="552" t="s">
        <v>289</v>
      </c>
      <c r="T11" s="552" t="s">
        <v>289</v>
      </c>
      <c r="U11" s="552" t="s">
        <v>289</v>
      </c>
      <c r="V11" s="552" t="s">
        <v>289</v>
      </c>
      <c r="W11" s="552" t="s">
        <v>289</v>
      </c>
      <c r="X11" s="552" t="s">
        <v>289</v>
      </c>
      <c r="Y11" s="561">
        <v>3000000</v>
      </c>
      <c r="Z11" s="552" t="s">
        <v>289</v>
      </c>
      <c r="AA11" s="552" t="s">
        <v>289</v>
      </c>
      <c r="AB11" s="561">
        <v>6000000</v>
      </c>
      <c r="AC11" s="562"/>
      <c r="AD11" s="563" t="s">
        <v>289</v>
      </c>
      <c r="AE11" s="548"/>
      <c r="AF11" s="548"/>
      <c r="AG11" s="548"/>
    </row>
    <row r="12" spans="1:83" s="157" customFormat="1" ht="334.2" customHeight="1">
      <c r="A12" s="555" t="s">
        <v>73</v>
      </c>
      <c r="B12" s="555" t="s">
        <v>324</v>
      </c>
      <c r="C12" s="444" t="s">
        <v>69</v>
      </c>
      <c r="D12" s="444" t="s">
        <v>2211</v>
      </c>
      <c r="E12" s="443" t="s">
        <v>62</v>
      </c>
      <c r="F12" s="454" t="s">
        <v>1970</v>
      </c>
      <c r="G12" s="547" t="s">
        <v>2212</v>
      </c>
      <c r="H12" s="547" t="s">
        <v>3438</v>
      </c>
      <c r="I12" s="547" t="s">
        <v>2213</v>
      </c>
      <c r="J12" s="547" t="s">
        <v>2780</v>
      </c>
      <c r="K12" s="547" t="s">
        <v>3185</v>
      </c>
      <c r="L12" s="547" t="s">
        <v>2781</v>
      </c>
      <c r="M12" s="547" t="s">
        <v>2214</v>
      </c>
      <c r="N12" s="564">
        <v>9851397</v>
      </c>
      <c r="O12" s="446" t="s">
        <v>3437</v>
      </c>
      <c r="P12" s="552" t="s">
        <v>289</v>
      </c>
      <c r="Q12" s="448" t="s">
        <v>2215</v>
      </c>
      <c r="R12" s="448" t="s">
        <v>2216</v>
      </c>
      <c r="S12" s="448" t="s">
        <v>2217</v>
      </c>
      <c r="T12" s="448" t="s">
        <v>2218</v>
      </c>
      <c r="U12" s="448" t="s">
        <v>2219</v>
      </c>
      <c r="V12" s="448" t="s">
        <v>2220</v>
      </c>
      <c r="W12" s="448" t="s">
        <v>2782</v>
      </c>
      <c r="X12" s="448" t="s">
        <v>2783</v>
      </c>
      <c r="Y12" s="448" t="s">
        <v>2784</v>
      </c>
      <c r="Z12" s="448" t="s">
        <v>2785</v>
      </c>
      <c r="AA12" s="448" t="s">
        <v>2786</v>
      </c>
      <c r="AB12" s="448" t="s">
        <v>2781</v>
      </c>
      <c r="AC12" s="557" t="s">
        <v>2304</v>
      </c>
      <c r="AD12" s="448" t="s">
        <v>3620</v>
      </c>
      <c r="AE12" s="553" t="s">
        <v>289</v>
      </c>
      <c r="AF12" s="547" t="s">
        <v>2758</v>
      </c>
      <c r="AG12" s="547" t="s">
        <v>3667</v>
      </c>
    </row>
    <row r="13" spans="1:83" s="157" customFormat="1" ht="30" customHeight="1">
      <c r="A13" s="560"/>
      <c r="B13" s="560"/>
      <c r="C13" s="444"/>
      <c r="D13" s="444"/>
      <c r="E13" s="443"/>
      <c r="F13" s="457"/>
      <c r="G13" s="548"/>
      <c r="H13" s="548"/>
      <c r="I13" s="548"/>
      <c r="J13" s="548"/>
      <c r="K13" s="548"/>
      <c r="L13" s="548"/>
      <c r="M13" s="548"/>
      <c r="N13" s="552" t="s">
        <v>289</v>
      </c>
      <c r="O13" s="552" t="s">
        <v>289</v>
      </c>
      <c r="P13" s="552" t="s">
        <v>289</v>
      </c>
      <c r="Q13" s="552" t="s">
        <v>289</v>
      </c>
      <c r="R13" s="552" t="s">
        <v>289</v>
      </c>
      <c r="S13" s="552" t="s">
        <v>289</v>
      </c>
      <c r="T13" s="552" t="s">
        <v>289</v>
      </c>
      <c r="U13" s="552" t="s">
        <v>289</v>
      </c>
      <c r="V13" s="552" t="s">
        <v>289</v>
      </c>
      <c r="W13" s="552" t="s">
        <v>289</v>
      </c>
      <c r="X13" s="552" t="s">
        <v>289</v>
      </c>
      <c r="Y13" s="552" t="s">
        <v>289</v>
      </c>
      <c r="Z13" s="552" t="s">
        <v>289</v>
      </c>
      <c r="AA13" s="552" t="s">
        <v>289</v>
      </c>
      <c r="AB13" s="552" t="s">
        <v>289</v>
      </c>
      <c r="AC13" s="562"/>
      <c r="AD13" s="552" t="s">
        <v>289</v>
      </c>
      <c r="AE13" s="448" t="s">
        <v>289</v>
      </c>
      <c r="AF13" s="548"/>
      <c r="AG13" s="548"/>
    </row>
    <row r="14" spans="1:83" s="157" customFormat="1" ht="409.6" customHeight="1">
      <c r="A14" s="565" t="s">
        <v>73</v>
      </c>
      <c r="B14" s="565" t="s">
        <v>324</v>
      </c>
      <c r="C14" s="464" t="s">
        <v>69</v>
      </c>
      <c r="D14" s="464" t="s">
        <v>2221</v>
      </c>
      <c r="E14" s="464" t="s">
        <v>62</v>
      </c>
      <c r="F14" s="538" t="s">
        <v>1970</v>
      </c>
      <c r="G14" s="550" t="s">
        <v>2222</v>
      </c>
      <c r="H14" s="550" t="s">
        <v>3439</v>
      </c>
      <c r="I14" s="566" t="s">
        <v>2525</v>
      </c>
      <c r="J14" s="550" t="s">
        <v>2305</v>
      </c>
      <c r="K14" s="550" t="s">
        <v>2306</v>
      </c>
      <c r="L14" s="550" t="s">
        <v>2307</v>
      </c>
      <c r="M14" s="550" t="s">
        <v>2308</v>
      </c>
      <c r="N14" s="475">
        <v>9851397</v>
      </c>
      <c r="O14" s="458" t="s">
        <v>325</v>
      </c>
      <c r="P14" s="551" t="s">
        <v>289</v>
      </c>
      <c r="Q14" s="458" t="s">
        <v>2309</v>
      </c>
      <c r="R14" s="458" t="s">
        <v>2310</v>
      </c>
      <c r="S14" s="458" t="s">
        <v>2311</v>
      </c>
      <c r="T14" s="458" t="s">
        <v>2312</v>
      </c>
      <c r="U14" s="458" t="s">
        <v>2313</v>
      </c>
      <c r="V14" s="458" t="s">
        <v>2314</v>
      </c>
      <c r="W14" s="458" t="s">
        <v>2315</v>
      </c>
      <c r="X14" s="458" t="s">
        <v>2316</v>
      </c>
      <c r="Y14" s="458" t="s">
        <v>2317</v>
      </c>
      <c r="Z14" s="458" t="s">
        <v>2318</v>
      </c>
      <c r="AA14" s="458" t="s">
        <v>2319</v>
      </c>
      <c r="AB14" s="458" t="s">
        <v>2320</v>
      </c>
      <c r="AC14" s="550" t="s">
        <v>2321</v>
      </c>
      <c r="AD14" s="552" t="s">
        <v>289</v>
      </c>
      <c r="AE14" s="553" t="s">
        <v>289</v>
      </c>
      <c r="AF14" s="547" t="s">
        <v>2772</v>
      </c>
      <c r="AG14" s="547" t="s">
        <v>289</v>
      </c>
    </row>
    <row r="15" spans="1:83" s="157" customFormat="1" ht="30" customHeight="1">
      <c r="A15" s="567"/>
      <c r="B15" s="567"/>
      <c r="C15" s="464"/>
      <c r="D15" s="464"/>
      <c r="E15" s="464"/>
      <c r="F15" s="540"/>
      <c r="G15" s="554"/>
      <c r="H15" s="554"/>
      <c r="I15" s="568"/>
      <c r="J15" s="554"/>
      <c r="K15" s="554"/>
      <c r="L15" s="554"/>
      <c r="M15" s="554"/>
      <c r="N15" s="551" t="s">
        <v>25</v>
      </c>
      <c r="O15" s="551" t="s">
        <v>289</v>
      </c>
      <c r="P15" s="551" t="s">
        <v>289</v>
      </c>
      <c r="Q15" s="551" t="s">
        <v>289</v>
      </c>
      <c r="R15" s="551" t="s">
        <v>289</v>
      </c>
      <c r="S15" s="551" t="s">
        <v>289</v>
      </c>
      <c r="T15" s="551" t="s">
        <v>289</v>
      </c>
      <c r="U15" s="551" t="s">
        <v>289</v>
      </c>
      <c r="V15" s="551" t="s">
        <v>289</v>
      </c>
      <c r="W15" s="551" t="s">
        <v>289</v>
      </c>
      <c r="X15" s="551" t="s">
        <v>289</v>
      </c>
      <c r="Y15" s="551" t="s">
        <v>289</v>
      </c>
      <c r="Z15" s="551" t="s">
        <v>289</v>
      </c>
      <c r="AA15" s="551" t="s">
        <v>289</v>
      </c>
      <c r="AB15" s="551" t="s">
        <v>289</v>
      </c>
      <c r="AC15" s="554"/>
      <c r="AD15" s="552" t="s">
        <v>289</v>
      </c>
      <c r="AE15" s="448" t="s">
        <v>289</v>
      </c>
      <c r="AF15" s="548"/>
      <c r="AG15" s="548"/>
    </row>
    <row r="16" spans="1:83" s="157" customFormat="1" ht="374.55" customHeight="1">
      <c r="A16" s="447" t="s">
        <v>73</v>
      </c>
      <c r="B16" s="447" t="s">
        <v>324</v>
      </c>
      <c r="C16" s="443" t="s">
        <v>69</v>
      </c>
      <c r="D16" s="443" t="s">
        <v>2223</v>
      </c>
      <c r="E16" s="443" t="s">
        <v>62</v>
      </c>
      <c r="F16" s="445" t="s">
        <v>1970</v>
      </c>
      <c r="G16" s="547" t="s">
        <v>3188</v>
      </c>
      <c r="H16" s="547" t="s">
        <v>3440</v>
      </c>
      <c r="I16" s="569" t="s">
        <v>2526</v>
      </c>
      <c r="J16" s="547" t="s">
        <v>2808</v>
      </c>
      <c r="K16" s="547" t="s">
        <v>3186</v>
      </c>
      <c r="L16" s="547" t="s">
        <v>2792</v>
      </c>
      <c r="M16" s="547" t="s">
        <v>2225</v>
      </c>
      <c r="N16" s="564">
        <v>6934020</v>
      </c>
      <c r="O16" s="448" t="s">
        <v>325</v>
      </c>
      <c r="P16" s="570">
        <v>1600030080</v>
      </c>
      <c r="Q16" s="571" t="s">
        <v>289</v>
      </c>
      <c r="R16" s="571" t="s">
        <v>289</v>
      </c>
      <c r="S16" s="571" t="s">
        <v>289</v>
      </c>
      <c r="T16" s="571" t="s">
        <v>289</v>
      </c>
      <c r="U16" s="571" t="s">
        <v>289</v>
      </c>
      <c r="V16" s="571" t="s">
        <v>289</v>
      </c>
      <c r="W16" s="448" t="s">
        <v>2787</v>
      </c>
      <c r="X16" s="448" t="s">
        <v>2788</v>
      </c>
      <c r="Y16" s="448" t="s">
        <v>2789</v>
      </c>
      <c r="Z16" s="448" t="s">
        <v>2790</v>
      </c>
      <c r="AA16" s="448" t="s">
        <v>2791</v>
      </c>
      <c r="AB16" s="448" t="s">
        <v>2792</v>
      </c>
      <c r="AC16" s="547" t="s">
        <v>2226</v>
      </c>
      <c r="AD16" s="448" t="s">
        <v>3621</v>
      </c>
      <c r="AE16" s="553" t="s">
        <v>289</v>
      </c>
      <c r="AF16" s="547" t="s">
        <v>2758</v>
      </c>
      <c r="AG16" s="547" t="s">
        <v>2793</v>
      </c>
    </row>
    <row r="17" spans="1:33" s="157" customFormat="1" ht="80.400000000000006" customHeight="1">
      <c r="A17" s="450"/>
      <c r="B17" s="450"/>
      <c r="C17" s="443"/>
      <c r="D17" s="443"/>
      <c r="E17" s="443"/>
      <c r="F17" s="449"/>
      <c r="G17" s="548"/>
      <c r="H17" s="548"/>
      <c r="I17" s="572"/>
      <c r="J17" s="548"/>
      <c r="K17" s="548"/>
      <c r="L17" s="548"/>
      <c r="M17" s="548"/>
      <c r="N17" s="571" t="s">
        <v>25</v>
      </c>
      <c r="O17" s="571" t="s">
        <v>289</v>
      </c>
      <c r="P17" s="571" t="s">
        <v>289</v>
      </c>
      <c r="Q17" s="571" t="s">
        <v>289</v>
      </c>
      <c r="R17" s="571" t="s">
        <v>289</v>
      </c>
      <c r="S17" s="571" t="s">
        <v>289</v>
      </c>
      <c r="T17" s="571" t="s">
        <v>289</v>
      </c>
      <c r="U17" s="571" t="s">
        <v>289</v>
      </c>
      <c r="V17" s="571" t="s">
        <v>289</v>
      </c>
      <c r="W17" s="571" t="s">
        <v>289</v>
      </c>
      <c r="X17" s="571" t="s">
        <v>289</v>
      </c>
      <c r="Y17" s="571" t="s">
        <v>289</v>
      </c>
      <c r="Z17" s="571" t="s">
        <v>289</v>
      </c>
      <c r="AA17" s="571" t="s">
        <v>289</v>
      </c>
      <c r="AB17" s="571" t="s">
        <v>289</v>
      </c>
      <c r="AC17" s="548"/>
      <c r="AD17" s="552" t="s">
        <v>289</v>
      </c>
      <c r="AE17" s="448" t="s">
        <v>289</v>
      </c>
      <c r="AF17" s="548"/>
      <c r="AG17" s="548"/>
    </row>
    <row r="18" spans="1:33" s="157" customFormat="1" ht="224.55" customHeight="1">
      <c r="A18" s="565" t="s">
        <v>73</v>
      </c>
      <c r="B18" s="565" t="s">
        <v>324</v>
      </c>
      <c r="C18" s="464" t="s">
        <v>69</v>
      </c>
      <c r="D18" s="464" t="s">
        <v>2227</v>
      </c>
      <c r="E18" s="464" t="s">
        <v>62</v>
      </c>
      <c r="F18" s="538" t="s">
        <v>1970</v>
      </c>
      <c r="G18" s="550" t="s">
        <v>3187</v>
      </c>
      <c r="H18" s="550" t="s">
        <v>3440</v>
      </c>
      <c r="I18" s="566" t="s">
        <v>2527</v>
      </c>
      <c r="J18" s="550" t="s">
        <v>3441</v>
      </c>
      <c r="K18" s="550" t="s">
        <v>2224</v>
      </c>
      <c r="L18" s="550" t="s">
        <v>3442</v>
      </c>
      <c r="M18" s="550" t="s">
        <v>2225</v>
      </c>
      <c r="N18" s="475">
        <v>7261809</v>
      </c>
      <c r="O18" s="458" t="s">
        <v>325</v>
      </c>
      <c r="P18" s="458">
        <v>1600030010</v>
      </c>
      <c r="Q18" s="458" t="s">
        <v>3443</v>
      </c>
      <c r="R18" s="458" t="s">
        <v>3444</v>
      </c>
      <c r="S18" s="458" t="s">
        <v>3445</v>
      </c>
      <c r="T18" s="458" t="s">
        <v>3446</v>
      </c>
      <c r="U18" s="458" t="s">
        <v>3447</v>
      </c>
      <c r="V18" s="458" t="s">
        <v>3448</v>
      </c>
      <c r="W18" s="458" t="s">
        <v>3449</v>
      </c>
      <c r="X18" s="458" t="s">
        <v>3450</v>
      </c>
      <c r="Y18" s="458" t="s">
        <v>3451</v>
      </c>
      <c r="Z18" s="458" t="s">
        <v>3452</v>
      </c>
      <c r="AA18" s="458" t="s">
        <v>3453</v>
      </c>
      <c r="AB18" s="458" t="s">
        <v>3442</v>
      </c>
      <c r="AC18" s="550" t="s">
        <v>2322</v>
      </c>
      <c r="AD18" s="552" t="s">
        <v>289</v>
      </c>
      <c r="AE18" s="553" t="s">
        <v>289</v>
      </c>
      <c r="AF18" s="550" t="s">
        <v>2772</v>
      </c>
      <c r="AG18" s="550" t="s">
        <v>289</v>
      </c>
    </row>
    <row r="19" spans="1:33" s="157" customFormat="1" ht="32.4" customHeight="1">
      <c r="A19" s="567"/>
      <c r="B19" s="567"/>
      <c r="C19" s="464"/>
      <c r="D19" s="464"/>
      <c r="E19" s="464"/>
      <c r="F19" s="540"/>
      <c r="G19" s="554"/>
      <c r="H19" s="554"/>
      <c r="I19" s="568"/>
      <c r="J19" s="554"/>
      <c r="K19" s="554"/>
      <c r="L19" s="554"/>
      <c r="M19" s="554"/>
      <c r="N19" s="551" t="s">
        <v>25</v>
      </c>
      <c r="O19" s="551" t="s">
        <v>289</v>
      </c>
      <c r="P19" s="551" t="s">
        <v>289</v>
      </c>
      <c r="Q19" s="551" t="s">
        <v>289</v>
      </c>
      <c r="R19" s="551" t="s">
        <v>289</v>
      </c>
      <c r="S19" s="551" t="s">
        <v>289</v>
      </c>
      <c r="T19" s="551" t="s">
        <v>289</v>
      </c>
      <c r="U19" s="551" t="s">
        <v>289</v>
      </c>
      <c r="V19" s="551" t="s">
        <v>289</v>
      </c>
      <c r="W19" s="551" t="s">
        <v>289</v>
      </c>
      <c r="X19" s="551" t="s">
        <v>289</v>
      </c>
      <c r="Y19" s="551" t="s">
        <v>289</v>
      </c>
      <c r="Z19" s="551" t="s">
        <v>289</v>
      </c>
      <c r="AA19" s="551" t="s">
        <v>289</v>
      </c>
      <c r="AB19" s="551" t="s">
        <v>289</v>
      </c>
      <c r="AC19" s="554"/>
      <c r="AD19" s="552" t="s">
        <v>289</v>
      </c>
      <c r="AE19" s="448" t="s">
        <v>289</v>
      </c>
      <c r="AF19" s="554"/>
      <c r="AG19" s="554"/>
    </row>
    <row r="20" spans="1:33" s="157" customFormat="1" ht="386.4" customHeight="1">
      <c r="A20" s="565" t="s">
        <v>73</v>
      </c>
      <c r="B20" s="565" t="s">
        <v>324</v>
      </c>
      <c r="C20" s="464" t="s">
        <v>69</v>
      </c>
      <c r="D20" s="464" t="s">
        <v>2228</v>
      </c>
      <c r="E20" s="464" t="s">
        <v>62</v>
      </c>
      <c r="F20" s="538" t="s">
        <v>1970</v>
      </c>
      <c r="G20" s="550" t="s">
        <v>2229</v>
      </c>
      <c r="H20" s="550" t="s">
        <v>3454</v>
      </c>
      <c r="I20" s="566" t="s">
        <v>3455</v>
      </c>
      <c r="J20" s="550" t="s">
        <v>3456</v>
      </c>
      <c r="K20" s="550" t="s">
        <v>2224</v>
      </c>
      <c r="L20" s="550" t="s">
        <v>2230</v>
      </c>
      <c r="M20" s="550" t="s">
        <v>2225</v>
      </c>
      <c r="N20" s="475">
        <v>7261809</v>
      </c>
      <c r="O20" s="458" t="s">
        <v>325</v>
      </c>
      <c r="P20" s="551" t="s">
        <v>289</v>
      </c>
      <c r="Q20" s="458" t="s">
        <v>2231</v>
      </c>
      <c r="R20" s="458" t="s">
        <v>2232</v>
      </c>
      <c r="S20" s="458" t="s">
        <v>2233</v>
      </c>
      <c r="T20" s="458" t="s">
        <v>2234</v>
      </c>
      <c r="U20" s="458" t="s">
        <v>2235</v>
      </c>
      <c r="V20" s="458" t="s">
        <v>2236</v>
      </c>
      <c r="W20" s="458" t="s">
        <v>3457</v>
      </c>
      <c r="X20" s="458" t="s">
        <v>3458</v>
      </c>
      <c r="Y20" s="458" t="s">
        <v>3459</v>
      </c>
      <c r="Z20" s="458" t="s">
        <v>3460</v>
      </c>
      <c r="AA20" s="458" t="s">
        <v>3461</v>
      </c>
      <c r="AB20" s="458" t="s">
        <v>2230</v>
      </c>
      <c r="AC20" s="550" t="s">
        <v>2323</v>
      </c>
      <c r="AD20" s="552" t="s">
        <v>289</v>
      </c>
      <c r="AE20" s="553" t="s">
        <v>289</v>
      </c>
      <c r="AF20" s="550" t="s">
        <v>2772</v>
      </c>
      <c r="AG20" s="550" t="s">
        <v>289</v>
      </c>
    </row>
    <row r="21" spans="1:33" s="157" customFormat="1" ht="30" customHeight="1">
      <c r="A21" s="567"/>
      <c r="B21" s="567"/>
      <c r="C21" s="464"/>
      <c r="D21" s="464"/>
      <c r="E21" s="464"/>
      <c r="F21" s="540"/>
      <c r="G21" s="554"/>
      <c r="H21" s="554"/>
      <c r="I21" s="568"/>
      <c r="J21" s="554"/>
      <c r="K21" s="554"/>
      <c r="L21" s="554"/>
      <c r="M21" s="554"/>
      <c r="N21" s="551" t="s">
        <v>25</v>
      </c>
      <c r="O21" s="551" t="s">
        <v>289</v>
      </c>
      <c r="P21" s="551" t="s">
        <v>289</v>
      </c>
      <c r="Q21" s="551" t="s">
        <v>289</v>
      </c>
      <c r="R21" s="551" t="s">
        <v>289</v>
      </c>
      <c r="S21" s="551" t="s">
        <v>289</v>
      </c>
      <c r="T21" s="551" t="s">
        <v>289</v>
      </c>
      <c r="U21" s="551" t="s">
        <v>289</v>
      </c>
      <c r="V21" s="551" t="s">
        <v>289</v>
      </c>
      <c r="W21" s="551" t="s">
        <v>289</v>
      </c>
      <c r="X21" s="551" t="s">
        <v>289</v>
      </c>
      <c r="Y21" s="551" t="s">
        <v>289</v>
      </c>
      <c r="Z21" s="551" t="s">
        <v>289</v>
      </c>
      <c r="AA21" s="551" t="s">
        <v>289</v>
      </c>
      <c r="AB21" s="551" t="s">
        <v>289</v>
      </c>
      <c r="AC21" s="554"/>
      <c r="AD21" s="552" t="s">
        <v>289</v>
      </c>
      <c r="AE21" s="448" t="s">
        <v>289</v>
      </c>
      <c r="AF21" s="554"/>
      <c r="AG21" s="554"/>
    </row>
    <row r="22" spans="1:33" s="157" customFormat="1" ht="301.2" customHeight="1">
      <c r="A22" s="555" t="s">
        <v>73</v>
      </c>
      <c r="B22" s="555" t="s">
        <v>324</v>
      </c>
      <c r="C22" s="444" t="s">
        <v>69</v>
      </c>
      <c r="D22" s="444" t="s">
        <v>2237</v>
      </c>
      <c r="E22" s="443" t="s">
        <v>62</v>
      </c>
      <c r="F22" s="454" t="s">
        <v>1970</v>
      </c>
      <c r="G22" s="547" t="s">
        <v>2238</v>
      </c>
      <c r="H22" s="547" t="s">
        <v>3454</v>
      </c>
      <c r="I22" s="569" t="s">
        <v>2528</v>
      </c>
      <c r="J22" s="547" t="s">
        <v>2809</v>
      </c>
      <c r="K22" s="547" t="s">
        <v>2807</v>
      </c>
      <c r="L22" s="547" t="s">
        <v>2799</v>
      </c>
      <c r="M22" s="547" t="s">
        <v>2225</v>
      </c>
      <c r="N22" s="564">
        <v>6934020</v>
      </c>
      <c r="O22" s="448" t="s">
        <v>3437</v>
      </c>
      <c r="P22" s="570">
        <v>1600030070</v>
      </c>
      <c r="Q22" s="571" t="s">
        <v>289</v>
      </c>
      <c r="R22" s="571" t="s">
        <v>289</v>
      </c>
      <c r="S22" s="571" t="s">
        <v>289</v>
      </c>
      <c r="T22" s="571" t="s">
        <v>289</v>
      </c>
      <c r="U22" s="571" t="s">
        <v>289</v>
      </c>
      <c r="V22" s="571" t="s">
        <v>289</v>
      </c>
      <c r="W22" s="448" t="s">
        <v>2794</v>
      </c>
      <c r="X22" s="448" t="s">
        <v>2795</v>
      </c>
      <c r="Y22" s="448" t="s">
        <v>2796</v>
      </c>
      <c r="Z22" s="448" t="s">
        <v>2797</v>
      </c>
      <c r="AA22" s="448" t="s">
        <v>2798</v>
      </c>
      <c r="AB22" s="448" t="s">
        <v>2799</v>
      </c>
      <c r="AC22" s="547" t="s">
        <v>2226</v>
      </c>
      <c r="AD22" s="448" t="s">
        <v>3622</v>
      </c>
      <c r="AE22" s="553" t="s">
        <v>289</v>
      </c>
      <c r="AF22" s="547" t="s">
        <v>2758</v>
      </c>
      <c r="AG22" s="547" t="s">
        <v>3646</v>
      </c>
    </row>
    <row r="23" spans="1:33" s="157" customFormat="1" ht="37.200000000000003" customHeight="1">
      <c r="A23" s="560"/>
      <c r="B23" s="560"/>
      <c r="C23" s="444"/>
      <c r="D23" s="444"/>
      <c r="E23" s="443"/>
      <c r="F23" s="457"/>
      <c r="G23" s="548"/>
      <c r="H23" s="548"/>
      <c r="I23" s="572"/>
      <c r="J23" s="548"/>
      <c r="K23" s="548"/>
      <c r="L23" s="548"/>
      <c r="M23" s="548"/>
      <c r="N23" s="571" t="s">
        <v>289</v>
      </c>
      <c r="O23" s="571" t="s">
        <v>289</v>
      </c>
      <c r="P23" s="571" t="s">
        <v>289</v>
      </c>
      <c r="Q23" s="571" t="s">
        <v>289</v>
      </c>
      <c r="R23" s="571" t="s">
        <v>289</v>
      </c>
      <c r="S23" s="571" t="s">
        <v>289</v>
      </c>
      <c r="T23" s="571" t="s">
        <v>289</v>
      </c>
      <c r="U23" s="571" t="s">
        <v>289</v>
      </c>
      <c r="V23" s="571" t="s">
        <v>289</v>
      </c>
      <c r="W23" s="571" t="s">
        <v>289</v>
      </c>
      <c r="X23" s="571" t="s">
        <v>289</v>
      </c>
      <c r="Y23" s="571" t="s">
        <v>289</v>
      </c>
      <c r="Z23" s="571" t="s">
        <v>289</v>
      </c>
      <c r="AA23" s="571" t="s">
        <v>289</v>
      </c>
      <c r="AB23" s="571" t="s">
        <v>289</v>
      </c>
      <c r="AC23" s="548"/>
      <c r="AD23" s="552" t="s">
        <v>289</v>
      </c>
      <c r="AE23" s="448" t="s">
        <v>289</v>
      </c>
      <c r="AF23" s="548"/>
      <c r="AG23" s="548"/>
    </row>
    <row r="24" spans="1:33" ht="327" customHeight="1">
      <c r="A24" s="555" t="s">
        <v>73</v>
      </c>
      <c r="B24" s="555" t="s">
        <v>324</v>
      </c>
      <c r="C24" s="444" t="s">
        <v>69</v>
      </c>
      <c r="D24" s="444" t="s">
        <v>2239</v>
      </c>
      <c r="E24" s="443" t="s">
        <v>62</v>
      </c>
      <c r="F24" s="454" t="s">
        <v>1970</v>
      </c>
      <c r="G24" s="547" t="s">
        <v>2240</v>
      </c>
      <c r="H24" s="547" t="s">
        <v>3454</v>
      </c>
      <c r="I24" s="569" t="s">
        <v>2529</v>
      </c>
      <c r="J24" s="547" t="s">
        <v>3462</v>
      </c>
      <c r="K24" s="547" t="s">
        <v>3463</v>
      </c>
      <c r="L24" s="547" t="s">
        <v>3464</v>
      </c>
      <c r="M24" s="547" t="s">
        <v>2225</v>
      </c>
      <c r="N24" s="564">
        <v>6934020</v>
      </c>
      <c r="O24" s="446" t="s">
        <v>3437</v>
      </c>
      <c r="P24" s="570">
        <v>1600030100</v>
      </c>
      <c r="Q24" s="552" t="s">
        <v>289</v>
      </c>
      <c r="R24" s="552" t="s">
        <v>289</v>
      </c>
      <c r="S24" s="552" t="s">
        <v>289</v>
      </c>
      <c r="T24" s="552" t="s">
        <v>289</v>
      </c>
      <c r="U24" s="552" t="s">
        <v>289</v>
      </c>
      <c r="V24" s="552" t="s">
        <v>289</v>
      </c>
      <c r="W24" s="448"/>
      <c r="X24" s="448"/>
      <c r="Y24" s="448"/>
      <c r="Z24" s="448" t="s">
        <v>3189</v>
      </c>
      <c r="AA24" s="448" t="s">
        <v>3190</v>
      </c>
      <c r="AB24" s="448" t="s">
        <v>3464</v>
      </c>
      <c r="AC24" s="557" t="s">
        <v>2323</v>
      </c>
      <c r="AD24" s="448" t="s">
        <v>3623</v>
      </c>
      <c r="AE24" s="553" t="s">
        <v>289</v>
      </c>
      <c r="AF24" s="547" t="s">
        <v>2758</v>
      </c>
      <c r="AG24" s="547" t="s">
        <v>3646</v>
      </c>
    </row>
    <row r="25" spans="1:33" ht="46.2">
      <c r="A25" s="560"/>
      <c r="B25" s="560"/>
      <c r="C25" s="444"/>
      <c r="D25" s="444"/>
      <c r="E25" s="443"/>
      <c r="F25" s="457"/>
      <c r="G25" s="548"/>
      <c r="H25" s="548"/>
      <c r="I25" s="572"/>
      <c r="J25" s="548"/>
      <c r="K25" s="548"/>
      <c r="L25" s="548"/>
      <c r="M25" s="548"/>
      <c r="N25" s="571" t="s">
        <v>289</v>
      </c>
      <c r="O25" s="571" t="s">
        <v>289</v>
      </c>
      <c r="P25" s="571" t="s">
        <v>289</v>
      </c>
      <c r="Q25" s="552" t="s">
        <v>289</v>
      </c>
      <c r="R25" s="552" t="s">
        <v>289</v>
      </c>
      <c r="S25" s="552" t="s">
        <v>289</v>
      </c>
      <c r="T25" s="552" t="s">
        <v>289</v>
      </c>
      <c r="U25" s="552" t="s">
        <v>289</v>
      </c>
      <c r="V25" s="552" t="s">
        <v>289</v>
      </c>
      <c r="W25" s="552" t="s">
        <v>289</v>
      </c>
      <c r="X25" s="552" t="s">
        <v>289</v>
      </c>
      <c r="Y25" s="552" t="s">
        <v>289</v>
      </c>
      <c r="Z25" s="552" t="s">
        <v>289</v>
      </c>
      <c r="AA25" s="552" t="s">
        <v>289</v>
      </c>
      <c r="AB25" s="552" t="s">
        <v>289</v>
      </c>
      <c r="AC25" s="562"/>
      <c r="AD25" s="552" t="s">
        <v>289</v>
      </c>
      <c r="AE25" s="448" t="s">
        <v>289</v>
      </c>
      <c r="AF25" s="548"/>
      <c r="AG25" s="548"/>
    </row>
    <row r="26" spans="1:33" ht="322.05" customHeight="1">
      <c r="A26" s="445" t="s">
        <v>73</v>
      </c>
      <c r="B26" s="445" t="s">
        <v>73</v>
      </c>
      <c r="C26" s="443" t="s">
        <v>69</v>
      </c>
      <c r="D26" s="443" t="s">
        <v>2241</v>
      </c>
      <c r="E26" s="443" t="s">
        <v>62</v>
      </c>
      <c r="F26" s="445" t="s">
        <v>1970</v>
      </c>
      <c r="G26" s="547" t="s">
        <v>2324</v>
      </c>
      <c r="H26" s="547" t="s">
        <v>3465</v>
      </c>
      <c r="I26" s="569" t="s">
        <v>2530</v>
      </c>
      <c r="J26" s="547" t="s">
        <v>3466</v>
      </c>
      <c r="K26" s="547" t="s">
        <v>3467</v>
      </c>
      <c r="L26" s="547" t="s">
        <v>3468</v>
      </c>
      <c r="M26" s="547" t="s">
        <v>2225</v>
      </c>
      <c r="N26" s="573">
        <v>6007084.8099999996</v>
      </c>
      <c r="O26" s="448" t="s">
        <v>3437</v>
      </c>
      <c r="P26" s="571" t="s">
        <v>289</v>
      </c>
      <c r="Q26" s="571" t="s">
        <v>289</v>
      </c>
      <c r="R26" s="571" t="s">
        <v>289</v>
      </c>
      <c r="S26" s="571" t="s">
        <v>289</v>
      </c>
      <c r="T26" s="571" t="s">
        <v>289</v>
      </c>
      <c r="U26" s="571" t="s">
        <v>289</v>
      </c>
      <c r="V26" s="571" t="s">
        <v>289</v>
      </c>
      <c r="W26" s="571" t="s">
        <v>289</v>
      </c>
      <c r="X26" s="571" t="s">
        <v>289</v>
      </c>
      <c r="Y26" s="571" t="s">
        <v>289</v>
      </c>
      <c r="Z26" s="448" t="s">
        <v>3469</v>
      </c>
      <c r="AA26" s="448" t="s">
        <v>3470</v>
      </c>
      <c r="AB26" s="448" t="s">
        <v>3468</v>
      </c>
      <c r="AC26" s="547" t="s">
        <v>2242</v>
      </c>
      <c r="AD26" s="448" t="s">
        <v>3624</v>
      </c>
      <c r="AE26" s="553" t="s">
        <v>289</v>
      </c>
      <c r="AF26" s="547" t="s">
        <v>2758</v>
      </c>
      <c r="AG26" s="547" t="s">
        <v>3471</v>
      </c>
    </row>
    <row r="27" spans="1:33" ht="46.2">
      <c r="A27" s="449"/>
      <c r="B27" s="449"/>
      <c r="C27" s="443"/>
      <c r="D27" s="443"/>
      <c r="E27" s="443"/>
      <c r="F27" s="449"/>
      <c r="G27" s="548"/>
      <c r="H27" s="548"/>
      <c r="I27" s="572"/>
      <c r="J27" s="548"/>
      <c r="K27" s="548"/>
      <c r="L27" s="548"/>
      <c r="M27" s="548"/>
      <c r="N27" s="571" t="s">
        <v>289</v>
      </c>
      <c r="O27" s="571" t="s">
        <v>289</v>
      </c>
      <c r="P27" s="571" t="s">
        <v>289</v>
      </c>
      <c r="Q27" s="571" t="s">
        <v>289</v>
      </c>
      <c r="R27" s="571" t="s">
        <v>289</v>
      </c>
      <c r="S27" s="571" t="s">
        <v>289</v>
      </c>
      <c r="T27" s="571" t="s">
        <v>289</v>
      </c>
      <c r="U27" s="571" t="s">
        <v>289</v>
      </c>
      <c r="V27" s="571" t="s">
        <v>289</v>
      </c>
      <c r="W27" s="571" t="s">
        <v>289</v>
      </c>
      <c r="X27" s="571" t="s">
        <v>289</v>
      </c>
      <c r="Y27" s="571" t="s">
        <v>289</v>
      </c>
      <c r="Z27" s="571" t="s">
        <v>289</v>
      </c>
      <c r="AA27" s="571" t="s">
        <v>289</v>
      </c>
      <c r="AB27" s="571" t="s">
        <v>289</v>
      </c>
      <c r="AC27" s="548"/>
      <c r="AD27" s="552" t="s">
        <v>289</v>
      </c>
      <c r="AE27" s="448" t="s">
        <v>289</v>
      </c>
      <c r="AF27" s="548"/>
      <c r="AG27" s="548"/>
    </row>
    <row r="28" spans="1:33">
      <c r="A28" s="157"/>
      <c r="B28" s="157"/>
      <c r="C28" s="157"/>
      <c r="D28" s="157"/>
      <c r="E28" s="157"/>
      <c r="F28" s="157"/>
      <c r="G28" s="157"/>
      <c r="H28" s="157"/>
      <c r="J28" s="157"/>
      <c r="K28" s="409"/>
      <c r="L28" s="157"/>
      <c r="M28" s="157"/>
      <c r="N28" s="162"/>
      <c r="O28" s="162"/>
      <c r="P28" s="162"/>
      <c r="Q28" s="157"/>
      <c r="R28" s="157"/>
      <c r="S28" s="157"/>
      <c r="T28" s="157"/>
      <c r="U28" s="157"/>
      <c r="V28" s="157"/>
      <c r="W28" s="157"/>
    </row>
    <row r="29" spans="1:33">
      <c r="A29" s="157"/>
      <c r="B29" s="157"/>
      <c r="C29" s="157"/>
      <c r="D29" s="157"/>
      <c r="E29" s="157"/>
      <c r="F29" s="157"/>
      <c r="G29" s="157"/>
      <c r="H29" s="157"/>
      <c r="J29" s="157"/>
      <c r="K29" s="409"/>
      <c r="L29" s="157"/>
      <c r="M29" s="157"/>
      <c r="N29" s="162"/>
      <c r="O29" s="162"/>
      <c r="P29" s="162"/>
      <c r="Q29" s="157"/>
      <c r="R29" s="157"/>
      <c r="S29" s="157"/>
      <c r="T29" s="157"/>
      <c r="U29" s="157"/>
      <c r="V29" s="157"/>
      <c r="W29" s="157"/>
    </row>
    <row r="30" spans="1:33">
      <c r="A30" s="157"/>
      <c r="B30" s="157"/>
      <c r="C30" s="157"/>
      <c r="D30" s="157"/>
      <c r="E30" s="157"/>
      <c r="F30" s="157"/>
      <c r="G30" s="157"/>
      <c r="H30" s="157"/>
      <c r="J30" s="157"/>
      <c r="K30" s="157"/>
      <c r="L30" s="157"/>
      <c r="M30" s="157"/>
      <c r="N30" s="162"/>
      <c r="O30" s="162"/>
      <c r="P30" s="162"/>
      <c r="Q30" s="157"/>
      <c r="R30" s="157"/>
      <c r="S30" s="157"/>
      <c r="T30" s="157"/>
      <c r="U30" s="157"/>
      <c r="V30" s="157"/>
      <c r="W30" s="157"/>
    </row>
    <row r="31" spans="1:33">
      <c r="A31" s="157"/>
      <c r="B31" s="157"/>
      <c r="C31" s="157"/>
      <c r="D31" s="157"/>
      <c r="E31" s="157"/>
      <c r="F31" s="157"/>
      <c r="G31" s="157"/>
      <c r="H31" s="157"/>
      <c r="J31" s="157"/>
      <c r="K31" s="157"/>
      <c r="L31" s="157"/>
      <c r="M31" s="157"/>
      <c r="N31" s="162"/>
      <c r="O31" s="162"/>
      <c r="P31" s="162"/>
      <c r="Q31" s="157"/>
      <c r="R31" s="157"/>
      <c r="S31" s="157"/>
      <c r="T31" s="157"/>
      <c r="U31" s="157"/>
      <c r="V31" s="157"/>
      <c r="W31" s="157"/>
    </row>
    <row r="32" spans="1:33">
      <c r="A32" s="157"/>
      <c r="B32" s="157"/>
      <c r="C32" s="157"/>
      <c r="D32" s="157"/>
      <c r="E32" s="157"/>
      <c r="F32" s="157"/>
      <c r="G32" s="157"/>
      <c r="H32" s="157"/>
      <c r="J32" s="157"/>
      <c r="K32" s="157"/>
      <c r="L32" s="157"/>
      <c r="M32" s="157"/>
      <c r="N32" s="162"/>
      <c r="O32" s="162"/>
      <c r="P32" s="162"/>
      <c r="Q32" s="157"/>
      <c r="R32" s="157"/>
      <c r="S32" s="157"/>
      <c r="T32" s="157"/>
      <c r="U32" s="157"/>
      <c r="V32" s="157"/>
      <c r="W32" s="157"/>
    </row>
    <row r="33" spans="1:23">
      <c r="A33" s="157"/>
      <c r="B33" s="157"/>
      <c r="C33" s="157"/>
      <c r="D33" s="157"/>
      <c r="E33" s="157"/>
      <c r="F33" s="157"/>
      <c r="G33" s="157"/>
      <c r="H33" s="157"/>
      <c r="J33" s="157"/>
      <c r="K33" s="157"/>
      <c r="L33" s="157"/>
      <c r="M33" s="157"/>
      <c r="N33" s="162"/>
      <c r="O33" s="162"/>
      <c r="P33" s="162"/>
      <c r="Q33" s="157"/>
      <c r="R33" s="157"/>
      <c r="S33" s="157"/>
      <c r="T33" s="157"/>
      <c r="U33" s="157"/>
      <c r="V33" s="157"/>
      <c r="W33" s="157"/>
    </row>
    <row r="34" spans="1:23">
      <c r="A34" s="157"/>
      <c r="B34" s="157"/>
      <c r="C34" s="157"/>
      <c r="D34" s="157"/>
      <c r="E34" s="157"/>
      <c r="F34" s="157"/>
      <c r="G34" s="157"/>
      <c r="H34" s="157"/>
      <c r="J34" s="157"/>
      <c r="K34" s="157"/>
      <c r="L34" s="157"/>
      <c r="M34" s="157"/>
      <c r="N34" s="162"/>
      <c r="O34" s="162"/>
      <c r="P34" s="162"/>
      <c r="Q34" s="157"/>
      <c r="R34" s="157"/>
      <c r="S34" s="157"/>
      <c r="T34" s="157"/>
      <c r="U34" s="157"/>
      <c r="V34" s="157"/>
      <c r="W34" s="157"/>
    </row>
    <row r="35" spans="1:23">
      <c r="A35" s="157"/>
      <c r="B35" s="157"/>
      <c r="C35" s="157"/>
      <c r="D35" s="157"/>
      <c r="E35" s="157"/>
      <c r="F35" s="157"/>
      <c r="G35" s="157"/>
      <c r="H35" s="157"/>
      <c r="J35" s="157"/>
      <c r="K35" s="157"/>
      <c r="L35" s="157"/>
      <c r="M35" s="157"/>
      <c r="N35" s="162"/>
      <c r="O35" s="162"/>
      <c r="P35" s="162"/>
      <c r="Q35" s="157"/>
      <c r="R35" s="157"/>
      <c r="S35" s="157"/>
      <c r="T35" s="157"/>
      <c r="U35" s="157"/>
      <c r="V35" s="157"/>
      <c r="W35" s="157"/>
    </row>
    <row r="36" spans="1:23">
      <c r="A36" s="157"/>
      <c r="B36" s="157"/>
      <c r="C36" s="157"/>
      <c r="D36" s="157"/>
      <c r="E36" s="157"/>
      <c r="F36" s="157"/>
      <c r="G36" s="157"/>
      <c r="H36" s="157"/>
      <c r="J36" s="157"/>
      <c r="K36" s="157"/>
      <c r="L36" s="157"/>
      <c r="M36" s="157"/>
      <c r="N36" s="162"/>
      <c r="O36" s="162"/>
      <c r="P36" s="162"/>
      <c r="Q36" s="157"/>
      <c r="R36" s="157"/>
      <c r="S36" s="157"/>
      <c r="T36" s="157"/>
      <c r="U36" s="157"/>
      <c r="V36" s="157"/>
      <c r="W36" s="157"/>
    </row>
    <row r="37" spans="1:23">
      <c r="A37" s="157"/>
      <c r="B37" s="157"/>
      <c r="C37" s="157"/>
      <c r="D37" s="157"/>
      <c r="E37" s="157"/>
      <c r="F37" s="157"/>
      <c r="G37" s="157"/>
      <c r="H37" s="157"/>
      <c r="J37" s="157"/>
      <c r="K37" s="157"/>
      <c r="L37" s="157"/>
      <c r="M37" s="157"/>
      <c r="N37" s="162"/>
      <c r="O37" s="162"/>
      <c r="P37" s="162"/>
      <c r="Q37" s="157"/>
      <c r="R37" s="157"/>
      <c r="S37" s="157"/>
      <c r="T37" s="157"/>
      <c r="U37" s="157"/>
      <c r="V37" s="157"/>
      <c r="W37" s="157"/>
    </row>
    <row r="38" spans="1:23">
      <c r="A38" s="157"/>
      <c r="B38" s="157"/>
      <c r="C38" s="157"/>
      <c r="D38" s="157"/>
      <c r="E38" s="157"/>
      <c r="F38" s="157"/>
      <c r="G38" s="157"/>
      <c r="H38" s="157"/>
      <c r="J38" s="157"/>
      <c r="K38" s="157"/>
      <c r="L38" s="157"/>
      <c r="M38" s="157"/>
      <c r="N38" s="162"/>
      <c r="O38" s="162"/>
      <c r="P38" s="162"/>
      <c r="Q38" s="157"/>
      <c r="R38" s="157"/>
      <c r="S38" s="157"/>
      <c r="T38" s="157"/>
      <c r="U38" s="157"/>
      <c r="V38" s="157"/>
      <c r="W38" s="157"/>
    </row>
    <row r="39" spans="1:23">
      <c r="A39" s="157"/>
      <c r="B39" s="157"/>
      <c r="C39" s="157"/>
      <c r="D39" s="157"/>
      <c r="E39" s="157"/>
      <c r="F39" s="157"/>
      <c r="G39" s="157"/>
      <c r="H39" s="157"/>
      <c r="J39" s="157"/>
      <c r="K39" s="157"/>
      <c r="L39" s="157"/>
      <c r="M39" s="157"/>
      <c r="N39" s="162"/>
      <c r="O39" s="162"/>
      <c r="P39" s="162"/>
      <c r="Q39" s="157"/>
      <c r="R39" s="157"/>
      <c r="S39" s="157"/>
      <c r="T39" s="157"/>
      <c r="U39" s="157"/>
      <c r="V39" s="157"/>
      <c r="W39" s="157"/>
    </row>
    <row r="40" spans="1:23">
      <c r="A40" s="157"/>
      <c r="B40" s="157"/>
      <c r="C40" s="157"/>
      <c r="D40" s="157"/>
      <c r="E40" s="157"/>
      <c r="F40" s="157"/>
      <c r="G40" s="157"/>
      <c r="H40" s="157"/>
      <c r="J40" s="157"/>
      <c r="K40" s="157"/>
      <c r="L40" s="157"/>
      <c r="M40" s="157"/>
      <c r="N40" s="162"/>
      <c r="O40" s="162"/>
      <c r="P40" s="162"/>
      <c r="Q40" s="157"/>
      <c r="R40" s="157"/>
      <c r="S40" s="157"/>
      <c r="T40" s="157"/>
      <c r="U40" s="157"/>
      <c r="V40" s="157"/>
      <c r="W40" s="157"/>
    </row>
    <row r="41" spans="1:23">
      <c r="A41" s="157"/>
      <c r="B41" s="157"/>
      <c r="C41" s="157"/>
      <c r="D41" s="157"/>
      <c r="E41" s="157"/>
      <c r="F41" s="157"/>
      <c r="G41" s="157"/>
      <c r="H41" s="157"/>
      <c r="J41" s="157"/>
      <c r="K41" s="157"/>
      <c r="L41" s="157"/>
      <c r="M41" s="157"/>
      <c r="N41" s="162"/>
      <c r="O41" s="162"/>
      <c r="P41" s="162"/>
      <c r="Q41" s="157"/>
      <c r="R41" s="157"/>
      <c r="S41" s="157"/>
      <c r="T41" s="157"/>
      <c r="U41" s="157"/>
      <c r="V41" s="157"/>
      <c r="W41" s="157"/>
    </row>
    <row r="42" spans="1:23">
      <c r="A42" s="157"/>
      <c r="B42" s="157"/>
      <c r="C42" s="157"/>
      <c r="D42" s="157"/>
      <c r="E42" s="157"/>
      <c r="F42" s="157"/>
      <c r="G42" s="157"/>
      <c r="H42" s="157"/>
      <c r="J42" s="157"/>
      <c r="K42" s="157"/>
      <c r="L42" s="157"/>
      <c r="M42" s="157"/>
      <c r="N42" s="162"/>
      <c r="O42" s="162"/>
      <c r="P42" s="162"/>
      <c r="Q42" s="157"/>
      <c r="R42" s="157"/>
      <c r="S42" s="157"/>
      <c r="T42" s="157"/>
      <c r="U42" s="157"/>
      <c r="V42" s="157"/>
      <c r="W42" s="157"/>
    </row>
    <row r="43" spans="1:23">
      <c r="A43" s="157"/>
      <c r="B43" s="157"/>
      <c r="C43" s="157"/>
      <c r="D43" s="157"/>
      <c r="E43" s="157"/>
      <c r="F43" s="157"/>
      <c r="G43" s="157"/>
      <c r="H43" s="157"/>
      <c r="J43" s="157"/>
      <c r="K43" s="157"/>
      <c r="L43" s="157"/>
      <c r="M43" s="157"/>
      <c r="N43" s="162"/>
      <c r="O43" s="162"/>
      <c r="P43" s="162"/>
      <c r="Q43" s="157"/>
      <c r="R43" s="157"/>
      <c r="S43" s="157"/>
      <c r="T43" s="157"/>
      <c r="U43" s="157"/>
      <c r="V43" s="157"/>
      <c r="W43" s="157"/>
    </row>
    <row r="44" spans="1:23">
      <c r="A44" s="157"/>
      <c r="B44" s="157"/>
      <c r="C44" s="157"/>
      <c r="D44" s="157"/>
      <c r="E44" s="157"/>
      <c r="F44" s="157"/>
      <c r="G44" s="157"/>
      <c r="H44" s="157"/>
      <c r="J44" s="157"/>
      <c r="K44" s="157"/>
      <c r="L44" s="157"/>
      <c r="M44" s="157"/>
      <c r="N44" s="162"/>
      <c r="O44" s="162"/>
      <c r="P44" s="162"/>
      <c r="Q44" s="157"/>
      <c r="R44" s="157"/>
      <c r="S44" s="157"/>
      <c r="T44" s="157"/>
      <c r="U44" s="157"/>
      <c r="V44" s="157"/>
      <c r="W44" s="157"/>
    </row>
    <row r="45" spans="1:23">
      <c r="A45" s="157"/>
      <c r="B45" s="157"/>
      <c r="C45" s="157"/>
      <c r="D45" s="157"/>
      <c r="E45" s="157"/>
      <c r="F45" s="157"/>
      <c r="G45" s="157"/>
      <c r="H45" s="157"/>
      <c r="J45" s="157"/>
      <c r="K45" s="157"/>
      <c r="L45" s="157"/>
      <c r="M45" s="157"/>
      <c r="N45" s="162"/>
      <c r="O45" s="162"/>
      <c r="P45" s="162"/>
      <c r="Q45" s="157"/>
      <c r="R45" s="157"/>
      <c r="S45" s="157"/>
      <c r="T45" s="157"/>
      <c r="U45" s="157"/>
      <c r="V45" s="157"/>
      <c r="W45" s="157"/>
    </row>
    <row r="46" spans="1:23">
      <c r="A46" s="157"/>
      <c r="B46" s="157"/>
      <c r="C46" s="157"/>
      <c r="D46" s="157"/>
      <c r="E46" s="157"/>
      <c r="F46" s="157"/>
      <c r="G46" s="157"/>
      <c r="H46" s="157"/>
      <c r="J46" s="157"/>
      <c r="K46" s="157"/>
      <c r="L46" s="157"/>
      <c r="M46" s="157"/>
      <c r="N46" s="162"/>
      <c r="O46" s="162"/>
      <c r="P46" s="162"/>
      <c r="Q46" s="157"/>
      <c r="R46" s="157"/>
      <c r="S46" s="157"/>
      <c r="T46" s="157"/>
      <c r="U46" s="157"/>
      <c r="V46" s="157"/>
      <c r="W46" s="157"/>
    </row>
    <row r="47" spans="1:23">
      <c r="A47" s="157"/>
      <c r="B47" s="157"/>
      <c r="C47" s="157"/>
      <c r="D47" s="157"/>
      <c r="E47" s="157"/>
      <c r="F47" s="157"/>
      <c r="G47" s="157"/>
      <c r="H47" s="157"/>
      <c r="J47" s="157"/>
      <c r="K47" s="157"/>
      <c r="L47" s="157"/>
      <c r="M47" s="157"/>
      <c r="N47" s="162"/>
      <c r="O47" s="162"/>
      <c r="P47" s="162"/>
      <c r="Q47" s="157"/>
      <c r="R47" s="157"/>
      <c r="S47" s="157"/>
      <c r="T47" s="157"/>
      <c r="U47" s="157"/>
      <c r="V47" s="157"/>
      <c r="W47" s="157"/>
    </row>
    <row r="48" spans="1:23">
      <c r="A48" s="157"/>
      <c r="B48" s="157"/>
      <c r="C48" s="157"/>
      <c r="D48" s="157"/>
      <c r="E48" s="157"/>
      <c r="F48" s="157"/>
      <c r="G48" s="157"/>
      <c r="H48" s="157"/>
      <c r="J48" s="157"/>
      <c r="K48" s="157"/>
      <c r="L48" s="157"/>
      <c r="M48" s="157"/>
      <c r="N48" s="162"/>
      <c r="O48" s="162"/>
      <c r="P48" s="162"/>
      <c r="Q48" s="157"/>
      <c r="R48" s="157"/>
      <c r="S48" s="157"/>
      <c r="T48" s="157"/>
      <c r="U48" s="157"/>
      <c r="V48" s="157"/>
      <c r="W48" s="157"/>
    </row>
    <row r="49" spans="1:23">
      <c r="A49" s="157"/>
      <c r="B49" s="157"/>
      <c r="C49" s="157"/>
      <c r="D49" s="157"/>
      <c r="E49" s="157"/>
      <c r="F49" s="157"/>
      <c r="G49" s="157"/>
      <c r="H49" s="157"/>
      <c r="J49" s="157"/>
      <c r="K49" s="157"/>
      <c r="L49" s="157"/>
      <c r="M49" s="157"/>
      <c r="N49" s="162"/>
      <c r="O49" s="162"/>
      <c r="P49" s="162"/>
      <c r="Q49" s="157"/>
      <c r="R49" s="157"/>
      <c r="S49" s="157"/>
      <c r="T49" s="157"/>
      <c r="U49" s="157"/>
      <c r="V49" s="157"/>
      <c r="W49" s="157"/>
    </row>
    <row r="50" spans="1:23">
      <c r="A50" s="157"/>
      <c r="B50" s="157"/>
      <c r="C50" s="157"/>
      <c r="D50" s="157"/>
      <c r="E50" s="157"/>
      <c r="F50" s="157"/>
      <c r="G50" s="157"/>
      <c r="H50" s="157"/>
      <c r="J50" s="157"/>
      <c r="K50" s="157"/>
      <c r="L50" s="157"/>
      <c r="M50" s="157"/>
      <c r="N50" s="162"/>
      <c r="O50" s="162"/>
      <c r="P50" s="162"/>
      <c r="Q50" s="157"/>
      <c r="R50" s="157"/>
      <c r="S50" s="157"/>
      <c r="T50" s="157"/>
      <c r="U50" s="157"/>
      <c r="V50" s="157"/>
      <c r="W50" s="157"/>
    </row>
    <row r="51" spans="1:23">
      <c r="A51" s="157"/>
      <c r="B51" s="157"/>
      <c r="C51" s="157"/>
      <c r="D51" s="157"/>
      <c r="E51" s="157"/>
      <c r="F51" s="157"/>
      <c r="G51" s="157"/>
      <c r="H51" s="157"/>
      <c r="J51" s="157"/>
      <c r="K51" s="157"/>
      <c r="L51" s="157"/>
      <c r="M51" s="157"/>
      <c r="N51" s="162"/>
      <c r="O51" s="162"/>
      <c r="P51" s="162"/>
      <c r="Q51" s="157"/>
      <c r="R51" s="157"/>
      <c r="S51" s="157"/>
      <c r="T51" s="157"/>
      <c r="U51" s="157"/>
      <c r="V51" s="157"/>
      <c r="W51" s="157"/>
    </row>
    <row r="52" spans="1:23">
      <c r="A52" s="157"/>
      <c r="B52" s="157"/>
      <c r="C52" s="157"/>
      <c r="D52" s="157"/>
      <c r="E52" s="157"/>
      <c r="F52" s="157"/>
      <c r="G52" s="157"/>
      <c r="H52" s="157"/>
      <c r="J52" s="157"/>
      <c r="K52" s="157"/>
      <c r="L52" s="157"/>
      <c r="M52" s="157"/>
      <c r="N52" s="162"/>
      <c r="O52" s="162"/>
      <c r="P52" s="162"/>
      <c r="Q52" s="157"/>
      <c r="R52" s="157"/>
      <c r="S52" s="157"/>
      <c r="T52" s="157"/>
      <c r="U52" s="157"/>
      <c r="V52" s="157"/>
      <c r="W52" s="157"/>
    </row>
    <row r="53" spans="1:23">
      <c r="A53" s="157"/>
      <c r="B53" s="157"/>
      <c r="C53" s="157"/>
      <c r="D53" s="157"/>
      <c r="E53" s="157"/>
      <c r="F53" s="157"/>
      <c r="G53" s="157"/>
      <c r="H53" s="157"/>
      <c r="J53" s="157"/>
      <c r="K53" s="157"/>
      <c r="L53" s="157"/>
      <c r="M53" s="157"/>
      <c r="N53" s="162"/>
      <c r="O53" s="162"/>
      <c r="P53" s="162"/>
      <c r="Q53" s="157"/>
      <c r="R53" s="157"/>
      <c r="S53" s="157"/>
      <c r="T53" s="157"/>
      <c r="U53" s="157"/>
      <c r="V53" s="157"/>
      <c r="W53" s="157"/>
    </row>
    <row r="54" spans="1:23">
      <c r="A54" s="157"/>
      <c r="B54" s="157"/>
      <c r="C54" s="157"/>
      <c r="D54" s="157"/>
      <c r="E54" s="157"/>
      <c r="F54" s="157"/>
      <c r="G54" s="157"/>
      <c r="H54" s="157"/>
      <c r="J54" s="157"/>
      <c r="K54" s="157"/>
      <c r="L54" s="157"/>
      <c r="M54" s="157"/>
      <c r="N54" s="162"/>
      <c r="O54" s="162"/>
      <c r="P54" s="162"/>
      <c r="Q54" s="157"/>
      <c r="R54" s="157"/>
      <c r="S54" s="157"/>
      <c r="T54" s="157"/>
      <c r="U54" s="157"/>
      <c r="V54" s="157"/>
      <c r="W54" s="157"/>
    </row>
    <row r="55" spans="1:23">
      <c r="A55" s="157"/>
      <c r="B55" s="157"/>
      <c r="C55" s="157"/>
      <c r="D55" s="157"/>
      <c r="E55" s="157"/>
      <c r="F55" s="157"/>
      <c r="G55" s="157"/>
      <c r="H55" s="157"/>
      <c r="J55" s="157"/>
      <c r="K55" s="157"/>
      <c r="L55" s="157"/>
      <c r="M55" s="157"/>
      <c r="N55" s="162"/>
      <c r="O55" s="162"/>
      <c r="P55" s="162"/>
      <c r="Q55" s="157"/>
      <c r="R55" s="157"/>
      <c r="S55" s="157"/>
      <c r="T55" s="157"/>
      <c r="U55" s="157"/>
      <c r="V55" s="157"/>
      <c r="W55" s="157"/>
    </row>
    <row r="56" spans="1:23">
      <c r="A56" s="157"/>
      <c r="B56" s="157"/>
      <c r="C56" s="157"/>
      <c r="D56" s="157"/>
      <c r="E56" s="157"/>
      <c r="F56" s="157"/>
      <c r="G56" s="157"/>
      <c r="H56" s="157"/>
      <c r="J56" s="157"/>
      <c r="K56" s="157"/>
      <c r="L56" s="157"/>
      <c r="M56" s="157"/>
      <c r="N56" s="162"/>
      <c r="O56" s="162"/>
      <c r="P56" s="162"/>
      <c r="Q56" s="157"/>
      <c r="R56" s="157"/>
      <c r="S56" s="157"/>
      <c r="T56" s="157"/>
      <c r="U56" s="157"/>
      <c r="V56" s="157"/>
      <c r="W56" s="157"/>
    </row>
    <row r="57" spans="1:23">
      <c r="A57" s="157"/>
      <c r="B57" s="157"/>
      <c r="C57" s="157"/>
      <c r="D57" s="157"/>
      <c r="E57" s="157"/>
      <c r="F57" s="157"/>
      <c r="G57" s="157"/>
      <c r="H57" s="157"/>
      <c r="J57" s="157"/>
      <c r="K57" s="157"/>
      <c r="L57" s="157"/>
      <c r="M57" s="157"/>
      <c r="N57" s="162"/>
      <c r="O57" s="162"/>
      <c r="P57" s="162"/>
      <c r="Q57" s="157"/>
      <c r="R57" s="157"/>
      <c r="S57" s="157"/>
      <c r="T57" s="157"/>
      <c r="U57" s="157"/>
      <c r="V57" s="157"/>
      <c r="W57" s="157"/>
    </row>
    <row r="58" spans="1:23">
      <c r="A58" s="157"/>
      <c r="B58" s="157"/>
      <c r="C58" s="157"/>
      <c r="D58" s="157"/>
      <c r="E58" s="157"/>
      <c r="F58" s="157"/>
      <c r="G58" s="157"/>
      <c r="H58" s="157"/>
      <c r="J58" s="157"/>
      <c r="K58" s="157"/>
      <c r="L58" s="157"/>
      <c r="M58" s="157"/>
      <c r="N58" s="162"/>
      <c r="O58" s="162"/>
      <c r="P58" s="162"/>
      <c r="Q58" s="157"/>
      <c r="R58" s="157"/>
      <c r="S58" s="157"/>
      <c r="T58" s="157"/>
      <c r="U58" s="157"/>
      <c r="V58" s="157"/>
      <c r="W58" s="157"/>
    </row>
    <row r="59" spans="1:23">
      <c r="A59" s="157"/>
      <c r="B59" s="157"/>
      <c r="C59" s="157"/>
      <c r="D59" s="157"/>
      <c r="E59" s="157"/>
      <c r="F59" s="157"/>
      <c r="G59" s="157"/>
      <c r="H59" s="157"/>
      <c r="J59" s="157"/>
      <c r="K59" s="157"/>
      <c r="L59" s="157"/>
      <c r="M59" s="157"/>
      <c r="N59" s="162"/>
      <c r="O59" s="162"/>
      <c r="P59" s="162"/>
      <c r="Q59" s="157"/>
      <c r="R59" s="157"/>
      <c r="S59" s="157"/>
      <c r="T59" s="157"/>
      <c r="U59" s="157"/>
      <c r="V59" s="157"/>
      <c r="W59" s="157"/>
    </row>
    <row r="60" spans="1:23">
      <c r="A60" s="157"/>
      <c r="B60" s="157"/>
      <c r="C60" s="157"/>
      <c r="D60" s="157"/>
      <c r="E60" s="157"/>
      <c r="F60" s="157"/>
      <c r="G60" s="157"/>
      <c r="H60" s="157"/>
      <c r="J60" s="157"/>
      <c r="K60" s="157"/>
      <c r="L60" s="157"/>
      <c r="M60" s="157"/>
      <c r="N60" s="162"/>
      <c r="O60" s="162"/>
      <c r="P60" s="162"/>
      <c r="Q60" s="157"/>
      <c r="R60" s="157"/>
      <c r="S60" s="157"/>
      <c r="T60" s="157"/>
      <c r="U60" s="157"/>
      <c r="V60" s="157"/>
      <c r="W60" s="157"/>
    </row>
    <row r="61" spans="1:23">
      <c r="A61" s="157"/>
      <c r="B61" s="157"/>
      <c r="C61" s="157"/>
      <c r="D61" s="157"/>
      <c r="E61" s="157"/>
      <c r="F61" s="157"/>
      <c r="G61" s="157"/>
      <c r="H61" s="157"/>
      <c r="J61" s="157"/>
      <c r="K61" s="157"/>
      <c r="L61" s="157"/>
      <c r="M61" s="157"/>
      <c r="N61" s="162"/>
      <c r="O61" s="162"/>
      <c r="P61" s="162"/>
      <c r="Q61" s="157"/>
      <c r="R61" s="157"/>
      <c r="S61" s="157"/>
      <c r="T61" s="157"/>
      <c r="U61" s="157"/>
      <c r="V61" s="157"/>
      <c r="W61" s="157"/>
    </row>
    <row r="62" spans="1:23">
      <c r="A62" s="157"/>
      <c r="B62" s="157"/>
      <c r="C62" s="157"/>
      <c r="D62" s="157"/>
      <c r="E62" s="157"/>
      <c r="F62" s="157"/>
      <c r="G62" s="157"/>
      <c r="H62" s="157"/>
      <c r="J62" s="157"/>
      <c r="K62" s="157"/>
      <c r="L62" s="157"/>
      <c r="M62" s="157"/>
      <c r="N62" s="162"/>
      <c r="O62" s="162"/>
      <c r="P62" s="162"/>
      <c r="Q62" s="157"/>
      <c r="R62" s="157"/>
      <c r="S62" s="157"/>
      <c r="T62" s="157"/>
      <c r="U62" s="157"/>
      <c r="V62" s="157"/>
      <c r="W62" s="157"/>
    </row>
    <row r="63" spans="1:23">
      <c r="A63" s="157"/>
      <c r="B63" s="157"/>
      <c r="C63" s="157"/>
      <c r="D63" s="157"/>
      <c r="E63" s="157"/>
      <c r="F63" s="157"/>
      <c r="G63" s="157"/>
      <c r="H63" s="157"/>
      <c r="J63" s="157"/>
      <c r="K63" s="157"/>
      <c r="L63" s="157"/>
      <c r="M63" s="157"/>
      <c r="N63" s="162"/>
      <c r="O63" s="162"/>
      <c r="P63" s="162"/>
      <c r="Q63" s="157"/>
      <c r="R63" s="157"/>
      <c r="S63" s="157"/>
      <c r="T63" s="157"/>
      <c r="U63" s="157"/>
      <c r="V63" s="157"/>
      <c r="W63" s="157"/>
    </row>
    <row r="64" spans="1:23">
      <c r="A64" s="157"/>
      <c r="B64" s="157"/>
      <c r="C64" s="157"/>
      <c r="D64" s="157"/>
      <c r="E64" s="157"/>
      <c r="F64" s="157"/>
      <c r="G64" s="157"/>
      <c r="H64" s="157"/>
      <c r="J64" s="157"/>
      <c r="K64" s="157"/>
      <c r="L64" s="157"/>
      <c r="M64" s="157"/>
      <c r="N64" s="162"/>
      <c r="O64" s="162"/>
      <c r="P64" s="162"/>
      <c r="Q64" s="157"/>
      <c r="R64" s="157"/>
      <c r="S64" s="157"/>
      <c r="T64" s="157"/>
      <c r="U64" s="157"/>
      <c r="V64" s="157"/>
      <c r="W64" s="157"/>
    </row>
    <row r="65" spans="1:23">
      <c r="A65" s="157"/>
      <c r="B65" s="157"/>
      <c r="C65" s="157"/>
      <c r="D65" s="157"/>
      <c r="E65" s="157"/>
      <c r="F65" s="157"/>
      <c r="G65" s="157"/>
      <c r="H65" s="157"/>
      <c r="J65" s="157"/>
      <c r="K65" s="157"/>
      <c r="L65" s="157"/>
      <c r="M65" s="157"/>
      <c r="N65" s="162"/>
      <c r="O65" s="162"/>
      <c r="P65" s="162"/>
      <c r="Q65" s="157"/>
      <c r="R65" s="157"/>
      <c r="S65" s="157"/>
      <c r="T65" s="157"/>
      <c r="U65" s="157"/>
      <c r="V65" s="157"/>
      <c r="W65" s="157"/>
    </row>
    <row r="66" spans="1:23">
      <c r="A66" s="157"/>
      <c r="B66" s="157"/>
      <c r="C66" s="157"/>
      <c r="D66" s="157"/>
      <c r="E66" s="157"/>
      <c r="F66" s="157"/>
      <c r="G66" s="157"/>
      <c r="H66" s="157"/>
      <c r="J66" s="157"/>
      <c r="K66" s="157"/>
      <c r="L66" s="157"/>
      <c r="M66" s="157"/>
      <c r="N66" s="162"/>
      <c r="O66" s="162"/>
      <c r="P66" s="162"/>
      <c r="Q66" s="157"/>
      <c r="R66" s="157"/>
      <c r="S66" s="157"/>
      <c r="T66" s="157"/>
      <c r="U66" s="157"/>
      <c r="V66" s="157"/>
      <c r="W66" s="157"/>
    </row>
    <row r="67" spans="1:23">
      <c r="A67" s="157"/>
      <c r="B67" s="157"/>
      <c r="C67" s="157"/>
      <c r="D67" s="157"/>
      <c r="E67" s="157"/>
      <c r="F67" s="157"/>
      <c r="G67" s="157"/>
      <c r="H67" s="157"/>
      <c r="J67" s="157"/>
      <c r="K67" s="157"/>
      <c r="L67" s="157"/>
      <c r="M67" s="157"/>
      <c r="N67" s="162"/>
      <c r="O67" s="162"/>
      <c r="P67" s="162"/>
      <c r="Q67" s="157"/>
      <c r="R67" s="157"/>
      <c r="S67" s="157"/>
      <c r="T67" s="157"/>
      <c r="U67" s="157"/>
      <c r="V67" s="157"/>
      <c r="W67" s="157"/>
    </row>
    <row r="68" spans="1:23">
      <c r="A68" s="157"/>
      <c r="B68" s="157"/>
      <c r="C68" s="157"/>
      <c r="D68" s="157"/>
      <c r="E68" s="157"/>
      <c r="F68" s="157"/>
      <c r="G68" s="157"/>
      <c r="H68" s="157"/>
      <c r="J68" s="157"/>
      <c r="K68" s="157"/>
      <c r="L68" s="157"/>
      <c r="M68" s="157"/>
      <c r="N68" s="162"/>
      <c r="O68" s="162"/>
      <c r="P68" s="162"/>
      <c r="Q68" s="157"/>
      <c r="R68" s="157"/>
      <c r="S68" s="157"/>
      <c r="T68" s="157"/>
      <c r="U68" s="157"/>
      <c r="V68" s="157"/>
      <c r="W68" s="157"/>
    </row>
    <row r="69" spans="1:23">
      <c r="A69" s="157"/>
      <c r="B69" s="157"/>
      <c r="C69" s="157"/>
      <c r="D69" s="157"/>
      <c r="E69" s="157"/>
      <c r="F69" s="157"/>
      <c r="G69" s="157"/>
      <c r="H69" s="157"/>
      <c r="J69" s="157"/>
      <c r="K69" s="157"/>
      <c r="L69" s="157"/>
      <c r="M69" s="157"/>
      <c r="N69" s="162"/>
      <c r="O69" s="162"/>
      <c r="P69" s="162"/>
      <c r="Q69" s="157"/>
      <c r="R69" s="157"/>
      <c r="S69" s="157"/>
      <c r="T69" s="157"/>
      <c r="U69" s="157"/>
      <c r="V69" s="157"/>
      <c r="W69" s="157"/>
    </row>
    <row r="70" spans="1:23">
      <c r="A70" s="157"/>
      <c r="B70" s="157"/>
      <c r="C70" s="157"/>
      <c r="D70" s="157"/>
      <c r="E70" s="157"/>
      <c r="F70" s="157"/>
      <c r="G70" s="157"/>
      <c r="H70" s="157"/>
      <c r="J70" s="157"/>
      <c r="K70" s="157"/>
      <c r="L70" s="157"/>
      <c r="M70" s="157"/>
      <c r="N70" s="162"/>
      <c r="O70" s="162"/>
      <c r="P70" s="162"/>
      <c r="Q70" s="157"/>
      <c r="R70" s="157"/>
      <c r="S70" s="157"/>
      <c r="T70" s="157"/>
      <c r="U70" s="157"/>
      <c r="V70" s="157"/>
      <c r="W70" s="157"/>
    </row>
    <row r="71" spans="1:23">
      <c r="A71" s="157"/>
      <c r="B71" s="157"/>
      <c r="C71" s="157"/>
      <c r="D71" s="157"/>
      <c r="E71" s="157"/>
      <c r="F71" s="157"/>
      <c r="G71" s="157"/>
      <c r="H71" s="157"/>
      <c r="J71" s="157"/>
      <c r="K71" s="157"/>
      <c r="L71" s="157"/>
      <c r="M71" s="157"/>
      <c r="N71" s="162"/>
      <c r="O71" s="162"/>
      <c r="P71" s="162"/>
      <c r="Q71" s="157"/>
      <c r="R71" s="157"/>
      <c r="S71" s="157"/>
      <c r="T71" s="157"/>
      <c r="U71" s="157"/>
      <c r="V71" s="157"/>
      <c r="W71" s="157"/>
    </row>
    <row r="72" spans="1:23">
      <c r="A72" s="157"/>
      <c r="B72" s="157"/>
      <c r="C72" s="157"/>
      <c r="D72" s="157"/>
      <c r="E72" s="157"/>
      <c r="F72" s="157"/>
      <c r="G72" s="157"/>
      <c r="H72" s="157"/>
      <c r="J72" s="157"/>
      <c r="K72" s="157"/>
      <c r="L72" s="157"/>
      <c r="M72" s="157"/>
      <c r="N72" s="162"/>
      <c r="O72" s="162"/>
      <c r="P72" s="162"/>
      <c r="Q72" s="157"/>
      <c r="R72" s="157"/>
      <c r="S72" s="157"/>
      <c r="T72" s="157"/>
      <c r="U72" s="157"/>
      <c r="V72" s="157"/>
      <c r="W72" s="157"/>
    </row>
    <row r="73" spans="1:23">
      <c r="A73" s="157"/>
      <c r="B73" s="157"/>
      <c r="C73" s="157"/>
      <c r="D73" s="157"/>
      <c r="E73" s="157"/>
      <c r="F73" s="157"/>
      <c r="G73" s="157"/>
      <c r="H73" s="157"/>
      <c r="J73" s="157"/>
      <c r="K73" s="157"/>
      <c r="L73" s="157"/>
      <c r="M73" s="157"/>
      <c r="N73" s="162"/>
      <c r="O73" s="162"/>
      <c r="P73" s="162"/>
      <c r="Q73" s="157"/>
      <c r="R73" s="157"/>
      <c r="S73" s="157"/>
      <c r="T73" s="157"/>
      <c r="U73" s="157"/>
      <c r="V73" s="157"/>
      <c r="W73" s="157"/>
    </row>
    <row r="74" spans="1:23">
      <c r="A74" s="157"/>
      <c r="B74" s="157"/>
      <c r="C74" s="157"/>
      <c r="D74" s="157"/>
      <c r="E74" s="157"/>
      <c r="F74" s="157"/>
      <c r="G74" s="157"/>
      <c r="H74" s="157"/>
      <c r="J74" s="157"/>
      <c r="K74" s="157"/>
      <c r="L74" s="157"/>
      <c r="M74" s="157"/>
      <c r="N74" s="162"/>
      <c r="O74" s="162"/>
      <c r="P74" s="162"/>
      <c r="Q74" s="157"/>
      <c r="R74" s="157"/>
      <c r="S74" s="157"/>
      <c r="T74" s="157"/>
      <c r="U74" s="157"/>
      <c r="V74" s="157"/>
      <c r="W74" s="157"/>
    </row>
    <row r="75" spans="1:23">
      <c r="A75" s="157"/>
      <c r="B75" s="157"/>
      <c r="C75" s="157"/>
      <c r="D75" s="157"/>
      <c r="E75" s="157"/>
      <c r="F75" s="157"/>
      <c r="G75" s="157"/>
      <c r="H75" s="157"/>
      <c r="J75" s="157"/>
      <c r="K75" s="157"/>
      <c r="L75" s="157"/>
      <c r="M75" s="157"/>
      <c r="N75" s="162"/>
      <c r="O75" s="162"/>
      <c r="P75" s="162"/>
      <c r="Q75" s="157"/>
      <c r="R75" s="157"/>
      <c r="S75" s="157"/>
      <c r="T75" s="157"/>
      <c r="U75" s="157"/>
      <c r="V75" s="157"/>
      <c r="W75" s="157"/>
    </row>
    <row r="76" spans="1:23">
      <c r="A76" s="157"/>
      <c r="B76" s="157"/>
      <c r="C76" s="157"/>
      <c r="D76" s="157"/>
      <c r="E76" s="157"/>
      <c r="F76" s="157"/>
      <c r="G76" s="157"/>
      <c r="H76" s="157"/>
      <c r="J76" s="157"/>
      <c r="K76" s="157"/>
      <c r="L76" s="157"/>
      <c r="M76" s="157"/>
      <c r="N76" s="162"/>
      <c r="O76" s="162"/>
      <c r="P76" s="162"/>
      <c r="Q76" s="157"/>
      <c r="R76" s="157"/>
      <c r="S76" s="157"/>
      <c r="T76" s="157"/>
      <c r="U76" s="157"/>
      <c r="V76" s="157"/>
      <c r="W76" s="157"/>
    </row>
    <row r="77" spans="1:23">
      <c r="A77" s="157"/>
      <c r="B77" s="157"/>
      <c r="C77" s="157"/>
      <c r="D77" s="157"/>
      <c r="E77" s="157"/>
      <c r="F77" s="157"/>
      <c r="G77" s="157"/>
      <c r="H77" s="157"/>
      <c r="J77" s="157"/>
      <c r="K77" s="157"/>
      <c r="L77" s="157"/>
      <c r="M77" s="157"/>
      <c r="N77" s="162"/>
      <c r="O77" s="162"/>
      <c r="P77" s="162"/>
      <c r="Q77" s="157"/>
      <c r="R77" s="157"/>
      <c r="S77" s="157"/>
      <c r="T77" s="157"/>
      <c r="U77" s="157"/>
      <c r="V77" s="157"/>
      <c r="W77" s="157"/>
    </row>
    <row r="78" spans="1:23">
      <c r="A78" s="157"/>
      <c r="B78" s="157"/>
      <c r="C78" s="157"/>
      <c r="D78" s="157"/>
      <c r="E78" s="157"/>
      <c r="F78" s="157"/>
      <c r="G78" s="157"/>
      <c r="H78" s="157"/>
      <c r="J78" s="157"/>
      <c r="K78" s="157"/>
      <c r="L78" s="157"/>
      <c r="M78" s="157"/>
      <c r="N78" s="162"/>
      <c r="O78" s="162"/>
      <c r="P78" s="162"/>
      <c r="Q78" s="157"/>
      <c r="R78" s="157"/>
      <c r="S78" s="157"/>
      <c r="T78" s="157"/>
      <c r="U78" s="157"/>
      <c r="V78" s="157"/>
      <c r="W78" s="157"/>
    </row>
    <row r="79" spans="1:23">
      <c r="A79" s="157"/>
      <c r="B79" s="157"/>
      <c r="C79" s="157"/>
      <c r="D79" s="157"/>
      <c r="E79" s="157"/>
      <c r="F79" s="157"/>
      <c r="G79" s="157"/>
      <c r="H79" s="157"/>
      <c r="J79" s="157"/>
      <c r="K79" s="157"/>
      <c r="L79" s="157"/>
      <c r="M79" s="157"/>
      <c r="N79" s="162"/>
      <c r="O79" s="162"/>
      <c r="P79" s="162"/>
      <c r="Q79" s="157"/>
      <c r="R79" s="157"/>
      <c r="S79" s="157"/>
      <c r="T79" s="157"/>
      <c r="U79" s="157"/>
      <c r="V79" s="157"/>
      <c r="W79" s="157"/>
    </row>
    <row r="80" spans="1:23">
      <c r="A80" s="157"/>
      <c r="B80" s="157"/>
      <c r="C80" s="157"/>
      <c r="D80" s="157"/>
      <c r="E80" s="157"/>
      <c r="F80" s="157"/>
      <c r="G80" s="157"/>
      <c r="H80" s="157"/>
      <c r="J80" s="157"/>
      <c r="K80" s="157"/>
      <c r="L80" s="157"/>
      <c r="M80" s="157"/>
      <c r="N80" s="162"/>
      <c r="O80" s="162"/>
      <c r="P80" s="162"/>
      <c r="Q80" s="157"/>
      <c r="R80" s="157"/>
      <c r="S80" s="157"/>
      <c r="T80" s="157"/>
      <c r="U80" s="157"/>
      <c r="V80" s="157"/>
      <c r="W80" s="157"/>
    </row>
    <row r="81" spans="1:23">
      <c r="A81" s="157"/>
      <c r="B81" s="157"/>
      <c r="C81" s="157"/>
      <c r="D81" s="157"/>
      <c r="E81" s="157"/>
      <c r="F81" s="157"/>
      <c r="G81" s="157"/>
      <c r="H81" s="157"/>
      <c r="J81" s="157"/>
      <c r="K81" s="157"/>
      <c r="L81" s="157"/>
      <c r="M81" s="157"/>
      <c r="N81" s="162"/>
      <c r="O81" s="162"/>
      <c r="P81" s="162"/>
      <c r="Q81" s="157"/>
      <c r="R81" s="157"/>
      <c r="S81" s="157"/>
      <c r="T81" s="157"/>
      <c r="U81" s="157"/>
      <c r="V81" s="157"/>
      <c r="W81" s="157"/>
    </row>
    <row r="82" spans="1:23">
      <c r="A82" s="157"/>
      <c r="B82" s="157"/>
      <c r="C82" s="157"/>
      <c r="D82" s="157"/>
      <c r="E82" s="157"/>
      <c r="F82" s="157"/>
      <c r="G82" s="157"/>
      <c r="H82" s="157"/>
      <c r="J82" s="157"/>
      <c r="K82" s="157"/>
      <c r="L82" s="157"/>
      <c r="M82" s="157"/>
      <c r="N82" s="162"/>
      <c r="O82" s="162"/>
      <c r="P82" s="162"/>
      <c r="Q82" s="157"/>
      <c r="R82" s="157"/>
      <c r="S82" s="157"/>
      <c r="T82" s="157"/>
      <c r="U82" s="157"/>
      <c r="V82" s="157"/>
      <c r="W82" s="157"/>
    </row>
    <row r="83" spans="1:23">
      <c r="A83" s="157"/>
      <c r="B83" s="157"/>
      <c r="C83" s="157"/>
      <c r="D83" s="157"/>
      <c r="E83" s="157"/>
      <c r="F83" s="157"/>
      <c r="G83" s="157"/>
      <c r="H83" s="157"/>
      <c r="J83" s="157"/>
      <c r="K83" s="157"/>
      <c r="L83" s="157"/>
      <c r="M83" s="157"/>
      <c r="N83" s="162"/>
      <c r="O83" s="162"/>
      <c r="P83" s="162"/>
      <c r="Q83" s="157"/>
      <c r="R83" s="157"/>
      <c r="S83" s="157"/>
      <c r="T83" s="157"/>
      <c r="U83" s="157"/>
      <c r="V83" s="157"/>
      <c r="W83" s="157"/>
    </row>
    <row r="84" spans="1:23">
      <c r="A84" s="157"/>
      <c r="B84" s="157"/>
      <c r="C84" s="157"/>
      <c r="D84" s="157"/>
      <c r="E84" s="157"/>
      <c r="F84" s="157"/>
      <c r="G84" s="157"/>
      <c r="H84" s="157"/>
      <c r="J84" s="157"/>
      <c r="K84" s="157"/>
      <c r="L84" s="157"/>
      <c r="M84" s="157"/>
      <c r="N84" s="162"/>
      <c r="O84" s="162"/>
      <c r="P84" s="162"/>
      <c r="Q84" s="157"/>
      <c r="R84" s="157"/>
      <c r="S84" s="157"/>
      <c r="T84" s="157"/>
      <c r="U84" s="157"/>
      <c r="V84" s="157"/>
      <c r="W84" s="157"/>
    </row>
    <row r="85" spans="1:23">
      <c r="A85" s="157"/>
      <c r="B85" s="157"/>
      <c r="C85" s="157"/>
      <c r="D85" s="157"/>
      <c r="E85" s="157"/>
      <c r="F85" s="157"/>
      <c r="G85" s="157"/>
      <c r="H85" s="157"/>
      <c r="J85" s="157"/>
      <c r="K85" s="157"/>
      <c r="L85" s="157"/>
      <c r="M85" s="157"/>
      <c r="N85" s="162"/>
      <c r="O85" s="162"/>
      <c r="P85" s="162"/>
      <c r="Q85" s="157"/>
      <c r="R85" s="157"/>
      <c r="S85" s="157"/>
      <c r="T85" s="157"/>
      <c r="U85" s="157"/>
      <c r="V85" s="157"/>
      <c r="W85" s="157"/>
    </row>
    <row r="86" spans="1:23">
      <c r="A86" s="157"/>
      <c r="B86" s="157"/>
      <c r="C86" s="157"/>
      <c r="D86" s="157"/>
      <c r="E86" s="157"/>
      <c r="F86" s="157"/>
      <c r="G86" s="157"/>
      <c r="H86" s="157"/>
      <c r="J86" s="157"/>
      <c r="K86" s="157"/>
      <c r="L86" s="157"/>
      <c r="M86" s="157"/>
      <c r="N86" s="162"/>
      <c r="O86" s="162"/>
      <c r="P86" s="162"/>
      <c r="Q86" s="157"/>
      <c r="R86" s="157"/>
      <c r="S86" s="157"/>
      <c r="T86" s="157"/>
      <c r="U86" s="157"/>
      <c r="V86" s="157"/>
      <c r="W86" s="157"/>
    </row>
    <row r="87" spans="1:23">
      <c r="A87" s="157"/>
      <c r="B87" s="157"/>
      <c r="C87" s="157"/>
      <c r="D87" s="157"/>
      <c r="E87" s="157"/>
      <c r="F87" s="157"/>
      <c r="G87" s="157"/>
      <c r="H87" s="157"/>
      <c r="J87" s="157"/>
      <c r="K87" s="157"/>
      <c r="L87" s="157"/>
      <c r="M87" s="157"/>
      <c r="N87" s="162"/>
      <c r="O87" s="162"/>
      <c r="P87" s="162"/>
      <c r="Q87" s="157"/>
      <c r="R87" s="157"/>
      <c r="S87" s="157"/>
      <c r="T87" s="157"/>
      <c r="U87" s="157"/>
      <c r="V87" s="157"/>
      <c r="W87" s="157"/>
    </row>
    <row r="88" spans="1:23">
      <c r="A88" s="157"/>
      <c r="B88" s="157"/>
      <c r="C88" s="157"/>
      <c r="D88" s="157"/>
      <c r="E88" s="157"/>
      <c r="F88" s="157"/>
      <c r="G88" s="157"/>
      <c r="H88" s="157"/>
      <c r="J88" s="157"/>
      <c r="K88" s="157"/>
      <c r="L88" s="157"/>
      <c r="M88" s="157"/>
      <c r="N88" s="162"/>
      <c r="O88" s="162"/>
      <c r="P88" s="162"/>
      <c r="Q88" s="157"/>
      <c r="R88" s="157"/>
      <c r="S88" s="157"/>
      <c r="T88" s="157"/>
      <c r="U88" s="157"/>
      <c r="V88" s="157"/>
      <c r="W88" s="157"/>
    </row>
    <row r="89" spans="1:23">
      <c r="A89" s="157"/>
      <c r="B89" s="157"/>
      <c r="C89" s="157"/>
      <c r="D89" s="157"/>
      <c r="E89" s="157"/>
      <c r="F89" s="157"/>
      <c r="G89" s="157"/>
      <c r="H89" s="157"/>
      <c r="J89" s="157"/>
      <c r="K89" s="157"/>
      <c r="L89" s="157"/>
      <c r="M89" s="157"/>
      <c r="N89" s="162"/>
      <c r="O89" s="162"/>
      <c r="P89" s="162"/>
      <c r="Q89" s="157"/>
      <c r="R89" s="157"/>
      <c r="S89" s="157"/>
      <c r="T89" s="157"/>
      <c r="U89" s="157"/>
      <c r="V89" s="157"/>
      <c r="W89" s="157"/>
    </row>
    <row r="90" spans="1:23">
      <c r="A90" s="157"/>
      <c r="B90" s="157"/>
      <c r="C90" s="157"/>
      <c r="D90" s="157"/>
      <c r="E90" s="157"/>
      <c r="F90" s="157"/>
      <c r="G90" s="157"/>
      <c r="H90" s="157"/>
      <c r="J90" s="157"/>
      <c r="K90" s="157"/>
      <c r="L90" s="157"/>
      <c r="M90" s="157"/>
      <c r="N90" s="162"/>
      <c r="O90" s="162"/>
      <c r="P90" s="162"/>
      <c r="Q90" s="157"/>
      <c r="R90" s="157"/>
      <c r="S90" s="157"/>
      <c r="T90" s="157"/>
      <c r="U90" s="157"/>
      <c r="V90" s="157"/>
      <c r="W90" s="157"/>
    </row>
    <row r="91" spans="1:23">
      <c r="A91" s="157"/>
      <c r="B91" s="157"/>
      <c r="C91" s="157"/>
      <c r="D91" s="157"/>
      <c r="E91" s="157"/>
      <c r="F91" s="157"/>
      <c r="G91" s="157"/>
      <c r="H91" s="157"/>
      <c r="J91" s="157"/>
      <c r="K91" s="157"/>
      <c r="L91" s="157"/>
      <c r="M91" s="157"/>
      <c r="N91" s="162"/>
      <c r="O91" s="162"/>
      <c r="P91" s="162"/>
      <c r="Q91" s="157"/>
      <c r="R91" s="157"/>
      <c r="S91" s="157"/>
      <c r="T91" s="157"/>
      <c r="U91" s="157"/>
      <c r="V91" s="157"/>
      <c r="W91" s="157"/>
    </row>
    <row r="92" spans="1:23">
      <c r="A92" s="157"/>
      <c r="B92" s="157"/>
      <c r="C92" s="157"/>
      <c r="D92" s="157"/>
      <c r="E92" s="157"/>
      <c r="F92" s="157"/>
      <c r="G92" s="157"/>
      <c r="H92" s="157"/>
      <c r="J92" s="157"/>
      <c r="K92" s="157"/>
      <c r="L92" s="157"/>
      <c r="M92" s="157"/>
      <c r="N92" s="162"/>
      <c r="O92" s="162"/>
      <c r="P92" s="162"/>
      <c r="Q92" s="157"/>
      <c r="R92" s="157"/>
      <c r="S92" s="157"/>
      <c r="T92" s="157"/>
      <c r="U92" s="157"/>
      <c r="V92" s="157"/>
      <c r="W92" s="157"/>
    </row>
    <row r="93" spans="1:23">
      <c r="A93" s="157"/>
      <c r="B93" s="157"/>
      <c r="C93" s="157"/>
      <c r="D93" s="157"/>
      <c r="E93" s="157"/>
      <c r="F93" s="157"/>
      <c r="G93" s="157"/>
      <c r="H93" s="157"/>
      <c r="J93" s="157"/>
      <c r="K93" s="157"/>
      <c r="L93" s="157"/>
      <c r="M93" s="157"/>
      <c r="N93" s="162"/>
      <c r="O93" s="162"/>
      <c r="P93" s="162"/>
      <c r="Q93" s="157"/>
      <c r="R93" s="157"/>
      <c r="S93" s="157"/>
      <c r="T93" s="157"/>
      <c r="U93" s="157"/>
      <c r="V93" s="157"/>
      <c r="W93" s="157"/>
    </row>
    <row r="94" spans="1:23">
      <c r="N94" s="162"/>
      <c r="O94" s="162"/>
      <c r="P94" s="162"/>
    </row>
    <row r="95" spans="1:23">
      <c r="N95" s="162"/>
      <c r="O95" s="162"/>
      <c r="P95" s="162"/>
    </row>
    <row r="96" spans="1:23">
      <c r="N96" s="162"/>
      <c r="O96" s="162"/>
      <c r="P96" s="162"/>
    </row>
    <row r="97" spans="14:16">
      <c r="N97" s="162"/>
      <c r="O97" s="162"/>
      <c r="P97" s="162"/>
    </row>
    <row r="98" spans="14:16">
      <c r="N98" s="162"/>
      <c r="O98" s="162"/>
      <c r="P98" s="162"/>
    </row>
    <row r="99" spans="14:16">
      <c r="N99" s="162"/>
      <c r="O99" s="162"/>
      <c r="P99" s="162"/>
    </row>
    <row r="100" spans="14:16">
      <c r="N100" s="162"/>
      <c r="O100" s="162"/>
      <c r="P100" s="162"/>
    </row>
    <row r="101" spans="14:16">
      <c r="N101" s="162"/>
      <c r="O101" s="162"/>
      <c r="P101" s="162"/>
    </row>
    <row r="102" spans="14:16">
      <c r="N102" s="162"/>
      <c r="O102" s="162"/>
      <c r="P102" s="162"/>
    </row>
    <row r="103" spans="14:16">
      <c r="N103" s="162"/>
      <c r="O103" s="162"/>
      <c r="P103" s="162"/>
    </row>
    <row r="104" spans="14:16">
      <c r="N104" s="162"/>
      <c r="O104" s="162"/>
      <c r="P104" s="162"/>
    </row>
    <row r="105" spans="14:16">
      <c r="N105" s="162"/>
      <c r="O105" s="162"/>
      <c r="P105" s="162"/>
    </row>
    <row r="106" spans="14:16">
      <c r="N106" s="162"/>
      <c r="O106" s="162"/>
      <c r="P106" s="162"/>
    </row>
    <row r="107" spans="14:16">
      <c r="N107" s="162"/>
      <c r="O107" s="162"/>
      <c r="P107" s="162"/>
    </row>
    <row r="108" spans="14:16">
      <c r="N108" s="162"/>
      <c r="O108" s="162"/>
      <c r="P108" s="162"/>
    </row>
    <row r="109" spans="14:16">
      <c r="N109" s="162"/>
      <c r="O109" s="162"/>
      <c r="P109" s="162"/>
    </row>
    <row r="110" spans="14:16">
      <c r="N110" s="162"/>
      <c r="O110" s="162"/>
      <c r="P110" s="162"/>
    </row>
    <row r="111" spans="14:16">
      <c r="N111" s="162"/>
      <c r="O111" s="162"/>
      <c r="P111" s="162"/>
    </row>
    <row r="112" spans="14:16">
      <c r="N112" s="162"/>
      <c r="O112" s="162"/>
      <c r="P112" s="162"/>
    </row>
    <row r="113" spans="14:16">
      <c r="N113" s="162"/>
      <c r="O113" s="162"/>
      <c r="P113" s="162"/>
    </row>
    <row r="114" spans="14:16">
      <c r="N114" s="162"/>
      <c r="O114" s="162"/>
      <c r="P114" s="162"/>
    </row>
    <row r="115" spans="14:16">
      <c r="N115" s="162"/>
      <c r="O115" s="162"/>
      <c r="P115" s="162"/>
    </row>
    <row r="116" spans="14:16">
      <c r="N116" s="162"/>
      <c r="O116" s="162"/>
      <c r="P116" s="162"/>
    </row>
    <row r="117" spans="14:16">
      <c r="N117" s="162"/>
      <c r="O117" s="162"/>
      <c r="P117" s="162"/>
    </row>
    <row r="118" spans="14:16">
      <c r="N118" s="162"/>
      <c r="O118" s="162"/>
      <c r="P118" s="162"/>
    </row>
    <row r="119" spans="14:16">
      <c r="N119" s="162"/>
      <c r="O119" s="162"/>
      <c r="P119" s="162"/>
    </row>
    <row r="120" spans="14:16">
      <c r="N120" s="162"/>
      <c r="O120" s="162"/>
      <c r="P120" s="162"/>
    </row>
    <row r="121" spans="14:16">
      <c r="N121" s="162"/>
      <c r="O121" s="162"/>
      <c r="P121" s="162"/>
    </row>
    <row r="122" spans="14:16">
      <c r="N122" s="162"/>
      <c r="O122" s="162"/>
      <c r="P122" s="162"/>
    </row>
    <row r="123" spans="14:16">
      <c r="N123" s="162"/>
      <c r="O123" s="162"/>
      <c r="P123" s="162"/>
    </row>
    <row r="124" spans="14:16">
      <c r="N124" s="162"/>
      <c r="O124" s="162"/>
      <c r="P124" s="162"/>
    </row>
    <row r="125" spans="14:16">
      <c r="N125" s="162"/>
      <c r="O125" s="162"/>
      <c r="P125" s="162"/>
    </row>
    <row r="126" spans="14:16">
      <c r="N126" s="162"/>
      <c r="O126" s="162"/>
      <c r="P126" s="162"/>
    </row>
    <row r="127" spans="14:16">
      <c r="N127" s="162"/>
      <c r="O127" s="162"/>
      <c r="P127" s="162"/>
    </row>
    <row r="128" spans="14:16">
      <c r="N128" s="162"/>
      <c r="O128" s="162"/>
      <c r="P128" s="162"/>
    </row>
    <row r="129" spans="14:16">
      <c r="N129" s="162"/>
      <c r="O129" s="162"/>
      <c r="P129" s="162"/>
    </row>
    <row r="130" spans="14:16">
      <c r="N130" s="162"/>
      <c r="O130" s="162"/>
      <c r="P130" s="162"/>
    </row>
    <row r="131" spans="14:16">
      <c r="N131" s="162"/>
      <c r="O131" s="162"/>
      <c r="P131" s="162"/>
    </row>
    <row r="132" spans="14:16">
      <c r="N132" s="162"/>
      <c r="O132" s="162"/>
      <c r="P132" s="162"/>
    </row>
    <row r="133" spans="14:16">
      <c r="N133" s="162"/>
      <c r="O133" s="162"/>
      <c r="P133" s="162"/>
    </row>
    <row r="134" spans="14:16">
      <c r="N134" s="162"/>
      <c r="O134" s="162"/>
      <c r="P134" s="162"/>
    </row>
    <row r="135" spans="14:16">
      <c r="N135" s="162"/>
      <c r="O135" s="162"/>
      <c r="P135" s="162"/>
    </row>
    <row r="136" spans="14:16">
      <c r="N136" s="162"/>
      <c r="O136" s="162"/>
      <c r="P136" s="162"/>
    </row>
    <row r="137" spans="14:16">
      <c r="N137" s="162"/>
      <c r="O137" s="162"/>
      <c r="P137" s="162"/>
    </row>
    <row r="138" spans="14:16">
      <c r="N138" s="162"/>
      <c r="O138" s="162"/>
      <c r="P138" s="162"/>
    </row>
    <row r="139" spans="14:16">
      <c r="N139" s="162"/>
      <c r="O139" s="162"/>
      <c r="P139" s="162"/>
    </row>
    <row r="140" spans="14:16">
      <c r="N140" s="162"/>
      <c r="O140" s="162"/>
      <c r="P140" s="162"/>
    </row>
    <row r="141" spans="14:16">
      <c r="N141" s="162"/>
      <c r="O141" s="162"/>
      <c r="P141" s="162"/>
    </row>
    <row r="142" spans="14:16">
      <c r="N142" s="162"/>
      <c r="O142" s="162"/>
      <c r="P142" s="162"/>
    </row>
    <row r="143" spans="14:16">
      <c r="N143" s="162"/>
      <c r="O143" s="162"/>
      <c r="P143" s="162"/>
    </row>
    <row r="144" spans="14:16">
      <c r="N144" s="162"/>
      <c r="O144" s="162"/>
      <c r="P144" s="162"/>
    </row>
    <row r="145" spans="14:16">
      <c r="N145" s="162"/>
      <c r="O145" s="162"/>
      <c r="P145" s="162"/>
    </row>
    <row r="146" spans="14:16">
      <c r="N146" s="162"/>
      <c r="O146" s="162"/>
      <c r="P146" s="162"/>
    </row>
    <row r="147" spans="14:16">
      <c r="N147" s="162"/>
      <c r="O147" s="162"/>
      <c r="P147" s="162"/>
    </row>
    <row r="148" spans="14:16">
      <c r="N148" s="162"/>
      <c r="O148" s="162"/>
      <c r="P148" s="162"/>
    </row>
    <row r="149" spans="14:16">
      <c r="N149" s="162"/>
      <c r="O149" s="162"/>
      <c r="P149" s="162"/>
    </row>
    <row r="150" spans="14:16">
      <c r="N150" s="162"/>
      <c r="O150" s="162"/>
      <c r="P150" s="162"/>
    </row>
    <row r="151" spans="14:16">
      <c r="N151" s="162"/>
      <c r="O151" s="162"/>
      <c r="P151" s="162"/>
    </row>
    <row r="152" spans="14:16">
      <c r="N152" s="162"/>
      <c r="O152" s="162"/>
      <c r="P152" s="162"/>
    </row>
    <row r="153" spans="14:16">
      <c r="N153" s="162"/>
      <c r="O153" s="162"/>
      <c r="P153" s="162"/>
    </row>
    <row r="154" spans="14:16">
      <c r="N154" s="162"/>
      <c r="O154" s="162"/>
      <c r="P154" s="162"/>
    </row>
    <row r="155" spans="14:16">
      <c r="N155" s="162"/>
      <c r="O155" s="162"/>
      <c r="P155" s="162"/>
    </row>
    <row r="156" spans="14:16">
      <c r="N156" s="162"/>
      <c r="O156" s="162"/>
      <c r="P156" s="162"/>
    </row>
    <row r="157" spans="14:16">
      <c r="N157" s="162"/>
      <c r="O157" s="162"/>
      <c r="P157" s="162"/>
    </row>
    <row r="158" spans="14:16">
      <c r="N158" s="162"/>
      <c r="O158" s="162"/>
      <c r="P158" s="162"/>
    </row>
    <row r="159" spans="14:16">
      <c r="N159" s="162"/>
      <c r="O159" s="162"/>
      <c r="P159" s="162"/>
    </row>
    <row r="160" spans="14:16">
      <c r="N160" s="162"/>
      <c r="O160" s="162"/>
      <c r="P160" s="162"/>
    </row>
    <row r="161" spans="14:16">
      <c r="N161" s="162"/>
      <c r="O161" s="162"/>
      <c r="P161" s="162"/>
    </row>
    <row r="162" spans="14:16">
      <c r="N162" s="162"/>
      <c r="O162" s="162"/>
      <c r="P162" s="162"/>
    </row>
    <row r="163" spans="14:16">
      <c r="N163" s="162"/>
      <c r="O163" s="162"/>
      <c r="P163" s="162"/>
    </row>
    <row r="164" spans="14:16">
      <c r="N164" s="162"/>
      <c r="O164" s="162"/>
      <c r="P164" s="162"/>
    </row>
    <row r="165" spans="14:16">
      <c r="N165" s="162"/>
      <c r="O165" s="162"/>
      <c r="P165" s="162"/>
    </row>
    <row r="166" spans="14:16">
      <c r="N166" s="162"/>
      <c r="O166" s="162"/>
      <c r="P166" s="162"/>
    </row>
    <row r="167" spans="14:16">
      <c r="N167" s="162"/>
      <c r="O167" s="162"/>
      <c r="P167" s="162"/>
    </row>
    <row r="168" spans="14:16">
      <c r="N168" s="162"/>
      <c r="O168" s="162"/>
      <c r="P168" s="162"/>
    </row>
    <row r="169" spans="14:16">
      <c r="N169" s="162"/>
      <c r="O169" s="162"/>
      <c r="P169" s="162"/>
    </row>
    <row r="170" spans="14:16">
      <c r="N170" s="162"/>
      <c r="O170" s="162"/>
      <c r="P170" s="162"/>
    </row>
    <row r="171" spans="14:16">
      <c r="N171" s="162"/>
      <c r="O171" s="162"/>
      <c r="P171" s="162"/>
    </row>
    <row r="172" spans="14:16">
      <c r="N172" s="162"/>
      <c r="O172" s="162"/>
      <c r="P172" s="162"/>
    </row>
    <row r="173" spans="14:16">
      <c r="N173" s="162"/>
      <c r="O173" s="162"/>
      <c r="P173" s="162"/>
    </row>
    <row r="174" spans="14:16">
      <c r="N174" s="162"/>
      <c r="O174" s="162"/>
      <c r="P174" s="162"/>
    </row>
    <row r="175" spans="14:16">
      <c r="N175" s="162"/>
      <c r="O175" s="162"/>
      <c r="P175" s="162"/>
    </row>
  </sheetData>
  <mergeCells count="170">
    <mergeCell ref="B8:B9"/>
    <mergeCell ref="A8:A9"/>
    <mergeCell ref="K28:K29"/>
    <mergeCell ref="J26:J27"/>
    <mergeCell ref="K26:K27"/>
    <mergeCell ref="L26:L27"/>
    <mergeCell ref="M26:M27"/>
    <mergeCell ref="AC26:AC27"/>
    <mergeCell ref="A26:A27"/>
    <mergeCell ref="B26:B27"/>
    <mergeCell ref="C26:C27"/>
    <mergeCell ref="D26:D27"/>
    <mergeCell ref="E26:E27"/>
    <mergeCell ref="F26:F27"/>
    <mergeCell ref="G26:G27"/>
    <mergeCell ref="H26:H27"/>
    <mergeCell ref="I26:I27"/>
    <mergeCell ref="L22:L23"/>
    <mergeCell ref="M22:M23"/>
    <mergeCell ref="AC22:AC23"/>
    <mergeCell ref="C24:C25"/>
    <mergeCell ref="D24:D25"/>
    <mergeCell ref="E24:E25"/>
    <mergeCell ref="F24:F25"/>
    <mergeCell ref="G24:G25"/>
    <mergeCell ref="H24:H25"/>
    <mergeCell ref="C22:C23"/>
    <mergeCell ref="D22:D23"/>
    <mergeCell ref="E22:E23"/>
    <mergeCell ref="F22:F23"/>
    <mergeCell ref="G22:G23"/>
    <mergeCell ref="H22:H23"/>
    <mergeCell ref="I22:I23"/>
    <mergeCell ref="J22:J23"/>
    <mergeCell ref="K22:K23"/>
    <mergeCell ref="AC24:AC25"/>
    <mergeCell ref="I24:I25"/>
    <mergeCell ref="J24:J25"/>
    <mergeCell ref="K24:K25"/>
    <mergeCell ref="L24:L25"/>
    <mergeCell ref="M24:M25"/>
    <mergeCell ref="AC18:AC19"/>
    <mergeCell ref="L18:L19"/>
    <mergeCell ref="M18:M19"/>
    <mergeCell ref="C20:C21"/>
    <mergeCell ref="D20:D21"/>
    <mergeCell ref="E20:E21"/>
    <mergeCell ref="F20:F21"/>
    <mergeCell ref="G20:G21"/>
    <mergeCell ref="H20:H21"/>
    <mergeCell ref="AC20:AC21"/>
    <mergeCell ref="I20:I21"/>
    <mergeCell ref="J20:J21"/>
    <mergeCell ref="K20:K21"/>
    <mergeCell ref="L20:L21"/>
    <mergeCell ref="M20:M21"/>
    <mergeCell ref="C18:C19"/>
    <mergeCell ref="D18:D19"/>
    <mergeCell ref="E18:E19"/>
    <mergeCell ref="F18:F19"/>
    <mergeCell ref="G18:G19"/>
    <mergeCell ref="H18:H19"/>
    <mergeCell ref="I18:I19"/>
    <mergeCell ref="J18:J19"/>
    <mergeCell ref="K18:K19"/>
    <mergeCell ref="L14:L15"/>
    <mergeCell ref="M14:M15"/>
    <mergeCell ref="AC14:AC15"/>
    <mergeCell ref="C16:C17"/>
    <mergeCell ref="D16:D17"/>
    <mergeCell ref="E16:E17"/>
    <mergeCell ref="F16:F17"/>
    <mergeCell ref="G16:G17"/>
    <mergeCell ref="H16:H17"/>
    <mergeCell ref="AC16:AC17"/>
    <mergeCell ref="I16:I17"/>
    <mergeCell ref="J16:J17"/>
    <mergeCell ref="K16:K17"/>
    <mergeCell ref="L16:L17"/>
    <mergeCell ref="M16:M17"/>
    <mergeCell ref="C14:C15"/>
    <mergeCell ref="D14:D15"/>
    <mergeCell ref="E14:E15"/>
    <mergeCell ref="F14:F15"/>
    <mergeCell ref="G14:G15"/>
    <mergeCell ref="H14:H15"/>
    <mergeCell ref="I14:I15"/>
    <mergeCell ref="J14:J15"/>
    <mergeCell ref="K14:K15"/>
    <mergeCell ref="C12:C13"/>
    <mergeCell ref="D12:D13"/>
    <mergeCell ref="E12:E13"/>
    <mergeCell ref="F12:F13"/>
    <mergeCell ref="G12:G13"/>
    <mergeCell ref="H12:H13"/>
    <mergeCell ref="AC12:AC13"/>
    <mergeCell ref="I12:I13"/>
    <mergeCell ref="J12:J13"/>
    <mergeCell ref="K12:K13"/>
    <mergeCell ref="L12:L13"/>
    <mergeCell ref="M12:M13"/>
    <mergeCell ref="AC8:AC9"/>
    <mergeCell ref="C10:C11"/>
    <mergeCell ref="D10:D11"/>
    <mergeCell ref="E10:E11"/>
    <mergeCell ref="F10:F11"/>
    <mergeCell ref="G10:G11"/>
    <mergeCell ref="H10:H11"/>
    <mergeCell ref="I10:I11"/>
    <mergeCell ref="J10:J11"/>
    <mergeCell ref="K10:K11"/>
    <mergeCell ref="I8:I9"/>
    <mergeCell ref="J8:J9"/>
    <mergeCell ref="K8:K9"/>
    <mergeCell ref="L8:L9"/>
    <mergeCell ref="M8:M9"/>
    <mergeCell ref="C8:C9"/>
    <mergeCell ref="D8:D9"/>
    <mergeCell ref="E8:E9"/>
    <mergeCell ref="F8:F9"/>
    <mergeCell ref="G8:G9"/>
    <mergeCell ref="H8:H9"/>
    <mergeCell ref="L10:L11"/>
    <mergeCell ref="M10:M11"/>
    <mergeCell ref="AC10:AC11"/>
    <mergeCell ref="M5:M7"/>
    <mergeCell ref="Q5:AC5"/>
    <mergeCell ref="Q6:AC6"/>
    <mergeCell ref="F5:F7"/>
    <mergeCell ref="G5:G7"/>
    <mergeCell ref="H5:H7"/>
    <mergeCell ref="I5:I7"/>
    <mergeCell ref="J5:J7"/>
    <mergeCell ref="K5:K7"/>
    <mergeCell ref="N5:N7"/>
    <mergeCell ref="O5:O7"/>
    <mergeCell ref="P5:P7"/>
    <mergeCell ref="A1:I1"/>
    <mergeCell ref="J1:L1"/>
    <mergeCell ref="A2:I2"/>
    <mergeCell ref="A3:I3"/>
    <mergeCell ref="A4:B4"/>
    <mergeCell ref="A5:A7"/>
    <mergeCell ref="B5:B7"/>
    <mergeCell ref="C5:C7"/>
    <mergeCell ref="D5:D7"/>
    <mergeCell ref="E5:E7"/>
    <mergeCell ref="L5:L7"/>
    <mergeCell ref="AF26:AF27"/>
    <mergeCell ref="AG26:AG27"/>
    <mergeCell ref="AF20:AF21"/>
    <mergeCell ref="AG20:AG21"/>
    <mergeCell ref="AF22:AF23"/>
    <mergeCell ref="AG22:AG23"/>
    <mergeCell ref="AF24:AF25"/>
    <mergeCell ref="AD5:AG6"/>
    <mergeCell ref="AG24:AG25"/>
    <mergeCell ref="AF14:AF15"/>
    <mergeCell ref="AG14:AG15"/>
    <mergeCell ref="AF16:AF17"/>
    <mergeCell ref="AG16:AG17"/>
    <mergeCell ref="AF18:AF19"/>
    <mergeCell ref="AG18:AG19"/>
    <mergeCell ref="AF8:AF9"/>
    <mergeCell ref="AG8:AG9"/>
    <mergeCell ref="AE10:AE11"/>
    <mergeCell ref="AF10:AF11"/>
    <mergeCell ref="AG10:AG11"/>
    <mergeCell ref="AF12:AF13"/>
    <mergeCell ref="AG12:AG13"/>
  </mergeCells>
  <pageMargins left="0.70866141732283472" right="0.70866141732283472" top="0.74803149606299213" bottom="0.74803149606299213" header="0.31496062992125984" footer="0.31496062992125984"/>
  <pageSetup paperSize="9" scale="10"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'C:\Users\phumlanim1\AppData\Local\Microsoft\Windows\INetCache\Content.Outlook\KXF2OWQ7\[MASTER SDBIP 20 21 FY  14 05 20.xlsx]kpa''s'!#REF!</xm:f>
          </x14:formula1>
          <xm:sqref>E8:E27</xm:sqref>
        </x14:dataValidation>
        <x14:dataValidation type="list" allowBlank="1" showInputMessage="1" showErrorMessage="1">
          <x14:formula1>
            <xm:f>'C:\Users\phumlanim1\AppData\Local\Microsoft\Windows\INetCache\Content.Outlook\KXF2OWQ7\[MASTER SDBIP 20 21 FY  14 05 20.xlsx]cds strategies 17 18'!#REF!</xm:f>
          </x14:formula1>
          <xm:sqref>C8:C27</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CE166"/>
  <sheetViews>
    <sheetView view="pageBreakPreview" topLeftCell="A16" zoomScale="20" zoomScaleNormal="90" zoomScaleSheetLayoutView="20" workbookViewId="0">
      <selection activeCell="N8" sqref="N8"/>
    </sheetView>
  </sheetViews>
  <sheetFormatPr defaultColWidth="9.109375" defaultRowHeight="25.8"/>
  <cols>
    <col min="1" max="1" width="11.6640625" style="156" customWidth="1"/>
    <col min="2" max="2" width="13.109375" style="156" customWidth="1"/>
    <col min="3" max="3" width="36.44140625" style="156" customWidth="1"/>
    <col min="4" max="4" width="19.109375" style="156" customWidth="1"/>
    <col min="5" max="5" width="33.6640625" style="156" customWidth="1"/>
    <col min="6" max="6" width="61.44140625" style="156" customWidth="1"/>
    <col min="7" max="7" width="38.109375" style="156" customWidth="1"/>
    <col min="8" max="8" width="22.88671875" style="156" customWidth="1"/>
    <col min="9" max="9" width="47.33203125" style="100" customWidth="1"/>
    <col min="10" max="10" width="53.33203125" style="156" customWidth="1"/>
    <col min="11" max="11" width="56.109375" style="156" customWidth="1"/>
    <col min="12" max="12" width="72.109375" style="156" customWidth="1"/>
    <col min="13" max="13" width="36.44140625" style="156" customWidth="1"/>
    <col min="14" max="16" width="42.109375" style="160" customWidth="1"/>
    <col min="17" max="22" width="71.44140625" style="156" hidden="1" customWidth="1"/>
    <col min="23" max="23" width="124" style="156" hidden="1" customWidth="1"/>
    <col min="24" max="24" width="117.88671875" style="156" hidden="1" customWidth="1"/>
    <col min="25" max="25" width="95.33203125" style="156" customWidth="1"/>
    <col min="26" max="27" width="71.44140625" style="156" hidden="1" customWidth="1"/>
    <col min="28" max="28" width="88.6640625" style="156" customWidth="1"/>
    <col min="29" max="32" width="50.88671875" style="156" customWidth="1"/>
    <col min="33" max="33" width="78.109375" style="156" customWidth="1"/>
    <col min="34" max="34" width="9.109375" style="156"/>
    <col min="35" max="35" width="0" style="156" hidden="1" customWidth="1"/>
    <col min="36" max="16384" width="9.109375" style="156"/>
  </cols>
  <sheetData>
    <row r="1" spans="1:83" ht="33.6">
      <c r="A1" s="328" t="s">
        <v>1143</v>
      </c>
      <c r="B1" s="328"/>
      <c r="C1" s="328"/>
      <c r="D1" s="328"/>
      <c r="E1" s="328"/>
      <c r="F1" s="328"/>
      <c r="G1" s="328"/>
      <c r="H1" s="328"/>
      <c r="I1" s="328"/>
      <c r="J1" s="328"/>
      <c r="K1" s="328"/>
      <c r="L1" s="328"/>
      <c r="M1" s="56"/>
      <c r="N1" s="253"/>
      <c r="O1" s="253"/>
      <c r="P1" s="253"/>
      <c r="Q1" s="168"/>
      <c r="R1" s="168"/>
      <c r="S1" s="168"/>
      <c r="T1" s="168"/>
      <c r="U1" s="168"/>
      <c r="V1" s="168"/>
      <c r="W1" s="168"/>
      <c r="X1" s="168"/>
      <c r="Y1" s="168"/>
      <c r="Z1" s="168"/>
      <c r="AA1" s="168"/>
      <c r="AB1" s="168"/>
      <c r="AC1" s="168"/>
      <c r="AD1" s="168"/>
      <c r="AE1" s="168"/>
      <c r="AF1" s="168"/>
      <c r="AG1" s="168"/>
    </row>
    <row r="2" spans="1:83" ht="33.6">
      <c r="A2" s="328" t="s">
        <v>104</v>
      </c>
      <c r="B2" s="328"/>
      <c r="C2" s="328"/>
      <c r="D2" s="328"/>
      <c r="E2" s="328"/>
      <c r="F2" s="328"/>
      <c r="G2" s="328"/>
      <c r="H2" s="328"/>
      <c r="I2" s="328"/>
      <c r="J2" s="165"/>
      <c r="K2" s="165"/>
      <c r="L2" s="165"/>
      <c r="M2" s="56"/>
      <c r="N2" s="165"/>
      <c r="O2" s="165"/>
      <c r="P2" s="165"/>
      <c r="Q2" s="168"/>
      <c r="R2" s="168"/>
      <c r="S2" s="168"/>
      <c r="T2" s="168"/>
      <c r="U2" s="168"/>
      <c r="V2" s="168"/>
      <c r="W2" s="168"/>
      <c r="X2" s="168"/>
      <c r="Y2" s="168"/>
      <c r="Z2" s="168"/>
      <c r="AA2" s="168"/>
      <c r="AB2" s="168"/>
      <c r="AC2" s="168"/>
      <c r="AD2" s="168"/>
      <c r="AE2" s="168"/>
      <c r="AF2" s="168"/>
      <c r="AG2" s="168"/>
    </row>
    <row r="3" spans="1:83" ht="33.6">
      <c r="A3" s="328" t="s">
        <v>105</v>
      </c>
      <c r="B3" s="328"/>
      <c r="C3" s="328"/>
      <c r="D3" s="328"/>
      <c r="E3" s="328"/>
      <c r="F3" s="328"/>
      <c r="G3" s="328"/>
      <c r="H3" s="328"/>
      <c r="I3" s="328"/>
      <c r="J3" s="165"/>
      <c r="K3" s="165"/>
      <c r="L3" s="165"/>
      <c r="M3" s="56"/>
      <c r="N3" s="165"/>
      <c r="O3" s="165"/>
      <c r="P3" s="165"/>
      <c r="Q3" s="168"/>
      <c r="R3" s="168"/>
      <c r="S3" s="168"/>
      <c r="T3" s="168"/>
      <c r="U3" s="168"/>
      <c r="V3" s="168"/>
      <c r="W3" s="168"/>
      <c r="X3" s="168"/>
      <c r="Y3" s="168"/>
      <c r="Z3" s="168"/>
      <c r="AA3" s="168"/>
      <c r="AB3" s="168"/>
      <c r="AC3" s="168"/>
      <c r="AD3" s="168"/>
      <c r="AE3" s="168"/>
      <c r="AF3" s="168"/>
      <c r="AG3" s="168"/>
    </row>
    <row r="4" spans="1:83" ht="33.6">
      <c r="A4" s="433"/>
      <c r="B4" s="433"/>
      <c r="C4" s="194"/>
      <c r="D4" s="168"/>
      <c r="E4" s="168"/>
      <c r="F4" s="168"/>
      <c r="G4" s="168"/>
      <c r="H4" s="168"/>
      <c r="I4" s="99"/>
      <c r="J4" s="168"/>
      <c r="K4" s="168"/>
      <c r="L4" s="168"/>
      <c r="M4" s="168"/>
      <c r="N4" s="166"/>
      <c r="O4" s="166"/>
      <c r="P4" s="166"/>
      <c r="Q4" s="168"/>
      <c r="R4" s="168"/>
      <c r="S4" s="168"/>
      <c r="T4" s="168"/>
      <c r="U4" s="168"/>
      <c r="V4" s="168"/>
      <c r="W4" s="168"/>
      <c r="X4" s="168"/>
      <c r="Y4" s="168"/>
      <c r="Z4" s="168"/>
      <c r="AA4" s="168"/>
      <c r="AB4" s="168"/>
      <c r="AC4" s="168"/>
      <c r="AD4" s="168"/>
      <c r="AE4" s="168"/>
      <c r="AF4" s="168"/>
      <c r="AG4" s="168"/>
    </row>
    <row r="5" spans="1:83" ht="67.5" customHeight="1">
      <c r="A5" s="329" t="s">
        <v>0</v>
      </c>
      <c r="B5" s="329" t="s">
        <v>1</v>
      </c>
      <c r="C5" s="329" t="s">
        <v>67</v>
      </c>
      <c r="D5" s="329" t="s">
        <v>2</v>
      </c>
      <c r="E5" s="329" t="s">
        <v>47</v>
      </c>
      <c r="F5" s="329" t="s">
        <v>4</v>
      </c>
      <c r="G5" s="329" t="s">
        <v>5</v>
      </c>
      <c r="H5" s="329" t="s">
        <v>6</v>
      </c>
      <c r="I5" s="329" t="s">
        <v>7</v>
      </c>
      <c r="J5" s="329" t="s">
        <v>8</v>
      </c>
      <c r="K5" s="331" t="s">
        <v>1150</v>
      </c>
      <c r="L5" s="329" t="s">
        <v>9</v>
      </c>
      <c r="M5" s="329" t="s">
        <v>1224</v>
      </c>
      <c r="N5" s="331" t="s">
        <v>2755</v>
      </c>
      <c r="O5" s="331" t="s">
        <v>27</v>
      </c>
      <c r="P5" s="331" t="s">
        <v>2756</v>
      </c>
      <c r="Q5" s="337" t="s">
        <v>10</v>
      </c>
      <c r="R5" s="337"/>
      <c r="S5" s="337"/>
      <c r="T5" s="337"/>
      <c r="U5" s="337"/>
      <c r="V5" s="337"/>
      <c r="W5" s="337"/>
      <c r="X5" s="337"/>
      <c r="Y5" s="337"/>
      <c r="Z5" s="337"/>
      <c r="AA5" s="337"/>
      <c r="AB5" s="337"/>
      <c r="AC5" s="337"/>
      <c r="AD5" s="402" t="s">
        <v>2775</v>
      </c>
      <c r="AE5" s="403"/>
      <c r="AF5" s="403"/>
      <c r="AG5" s="404"/>
    </row>
    <row r="6" spans="1:83" ht="97.5" customHeight="1">
      <c r="A6" s="329"/>
      <c r="B6" s="329"/>
      <c r="C6" s="329"/>
      <c r="D6" s="329"/>
      <c r="E6" s="329"/>
      <c r="F6" s="329"/>
      <c r="G6" s="329"/>
      <c r="H6" s="329"/>
      <c r="I6" s="329"/>
      <c r="J6" s="329"/>
      <c r="K6" s="332"/>
      <c r="L6" s="329"/>
      <c r="M6" s="329"/>
      <c r="N6" s="332"/>
      <c r="O6" s="332"/>
      <c r="P6" s="332"/>
      <c r="Q6" s="337" t="s">
        <v>11</v>
      </c>
      <c r="R6" s="337"/>
      <c r="S6" s="337"/>
      <c r="T6" s="337"/>
      <c r="U6" s="337"/>
      <c r="V6" s="337"/>
      <c r="W6" s="337"/>
      <c r="X6" s="337"/>
      <c r="Y6" s="337"/>
      <c r="Z6" s="337"/>
      <c r="AA6" s="337"/>
      <c r="AB6" s="337"/>
      <c r="AC6" s="337"/>
      <c r="AD6" s="405"/>
      <c r="AE6" s="406"/>
      <c r="AF6" s="406"/>
      <c r="AG6" s="407"/>
    </row>
    <row r="7" spans="1:83" ht="210" customHeight="1">
      <c r="A7" s="330"/>
      <c r="B7" s="330"/>
      <c r="C7" s="330"/>
      <c r="D7" s="330"/>
      <c r="E7" s="330"/>
      <c r="F7" s="330"/>
      <c r="G7" s="330"/>
      <c r="H7" s="330"/>
      <c r="I7" s="330"/>
      <c r="J7" s="330"/>
      <c r="K7" s="333"/>
      <c r="L7" s="330"/>
      <c r="M7" s="330"/>
      <c r="N7" s="333"/>
      <c r="O7" s="333"/>
      <c r="P7" s="333"/>
      <c r="Q7" s="46" t="s">
        <v>12</v>
      </c>
      <c r="R7" s="46" t="s">
        <v>13</v>
      </c>
      <c r="S7" s="47" t="s">
        <v>14</v>
      </c>
      <c r="T7" s="46" t="s">
        <v>15</v>
      </c>
      <c r="U7" s="46" t="s">
        <v>16</v>
      </c>
      <c r="V7" s="48" t="s">
        <v>17</v>
      </c>
      <c r="W7" s="46" t="s">
        <v>18</v>
      </c>
      <c r="X7" s="46" t="s">
        <v>19</v>
      </c>
      <c r="Y7" s="48" t="s">
        <v>20</v>
      </c>
      <c r="Z7" s="46" t="s">
        <v>21</v>
      </c>
      <c r="AA7" s="46" t="s">
        <v>22</v>
      </c>
      <c r="AB7" s="48" t="s">
        <v>327</v>
      </c>
      <c r="AC7" s="49" t="s">
        <v>1049</v>
      </c>
      <c r="AD7" s="264" t="s">
        <v>3590</v>
      </c>
      <c r="AE7" s="264" t="s">
        <v>2771</v>
      </c>
      <c r="AF7" s="264" t="s">
        <v>2770</v>
      </c>
      <c r="AG7" s="264" t="s">
        <v>2769</v>
      </c>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row>
    <row r="8" spans="1:83" ht="368.4" customHeight="1">
      <c r="A8" s="443" t="s">
        <v>221</v>
      </c>
      <c r="B8" s="443" t="s">
        <v>227</v>
      </c>
      <c r="C8" s="443" t="s">
        <v>70</v>
      </c>
      <c r="D8" s="443" t="s">
        <v>1966</v>
      </c>
      <c r="E8" s="443" t="s">
        <v>63</v>
      </c>
      <c r="F8" s="443" t="s">
        <v>1151</v>
      </c>
      <c r="G8" s="443" t="s">
        <v>1152</v>
      </c>
      <c r="H8" s="443">
        <v>30</v>
      </c>
      <c r="I8" s="444" t="s">
        <v>1153</v>
      </c>
      <c r="J8" s="454" t="s">
        <v>2811</v>
      </c>
      <c r="K8" s="454" t="s">
        <v>2810</v>
      </c>
      <c r="L8" s="454" t="s">
        <v>2767</v>
      </c>
      <c r="M8" s="454" t="s">
        <v>3650</v>
      </c>
      <c r="N8" s="442" t="s">
        <v>1154</v>
      </c>
      <c r="O8" s="442" t="s">
        <v>698</v>
      </c>
      <c r="P8" s="442" t="s">
        <v>3472</v>
      </c>
      <c r="Q8" s="442" t="s">
        <v>2023</v>
      </c>
      <c r="R8" s="442" t="s">
        <v>2024</v>
      </c>
      <c r="S8" s="442" t="s">
        <v>2025</v>
      </c>
      <c r="T8" s="442" t="s">
        <v>2026</v>
      </c>
      <c r="U8" s="442" t="s">
        <v>2027</v>
      </c>
      <c r="V8" s="442" t="s">
        <v>2028</v>
      </c>
      <c r="W8" s="442" t="s">
        <v>2029</v>
      </c>
      <c r="X8" s="442" t="s">
        <v>2030</v>
      </c>
      <c r="Y8" s="442" t="s">
        <v>2768</v>
      </c>
      <c r="Z8" s="442" t="s">
        <v>2031</v>
      </c>
      <c r="AA8" s="442" t="s">
        <v>2032</v>
      </c>
      <c r="AB8" s="442" t="s">
        <v>2767</v>
      </c>
      <c r="AC8" s="445" t="s">
        <v>3473</v>
      </c>
      <c r="AD8" s="442" t="s">
        <v>3616</v>
      </c>
      <c r="AE8" s="443" t="s">
        <v>2766</v>
      </c>
      <c r="AF8" s="443" t="s">
        <v>2758</v>
      </c>
      <c r="AG8" s="443" t="s">
        <v>2765</v>
      </c>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c r="CE8" s="157"/>
    </row>
    <row r="9" spans="1:83" ht="57.6" customHeight="1">
      <c r="A9" s="443"/>
      <c r="B9" s="443"/>
      <c r="C9" s="443"/>
      <c r="D9" s="443"/>
      <c r="E9" s="443"/>
      <c r="F9" s="443"/>
      <c r="G9" s="443"/>
      <c r="H9" s="443"/>
      <c r="I9" s="444"/>
      <c r="J9" s="457"/>
      <c r="K9" s="457"/>
      <c r="L9" s="457"/>
      <c r="M9" s="457"/>
      <c r="N9" s="574" t="s">
        <v>25</v>
      </c>
      <c r="O9" s="442" t="s">
        <v>289</v>
      </c>
      <c r="P9" s="442" t="s">
        <v>289</v>
      </c>
      <c r="Q9" s="575" t="s">
        <v>289</v>
      </c>
      <c r="R9" s="575" t="s">
        <v>289</v>
      </c>
      <c r="S9" s="575" t="s">
        <v>289</v>
      </c>
      <c r="T9" s="575" t="s">
        <v>289</v>
      </c>
      <c r="U9" s="575" t="s">
        <v>289</v>
      </c>
      <c r="V9" s="575" t="s">
        <v>289</v>
      </c>
      <c r="W9" s="575" t="s">
        <v>289</v>
      </c>
      <c r="X9" s="575" t="s">
        <v>289</v>
      </c>
      <c r="Y9" s="575" t="s">
        <v>289</v>
      </c>
      <c r="Z9" s="575" t="s">
        <v>289</v>
      </c>
      <c r="AA9" s="575" t="s">
        <v>289</v>
      </c>
      <c r="AB9" s="442" t="s">
        <v>1154</v>
      </c>
      <c r="AC9" s="449"/>
      <c r="AD9" s="442" t="s">
        <v>1154</v>
      </c>
      <c r="AE9" s="443"/>
      <c r="AF9" s="443"/>
      <c r="AG9" s="443"/>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row>
    <row r="10" spans="1:83" s="20" customFormat="1" ht="405.6" customHeight="1">
      <c r="A10" s="447" t="s">
        <v>221</v>
      </c>
      <c r="B10" s="447" t="s">
        <v>227</v>
      </c>
      <c r="C10" s="447" t="s">
        <v>70</v>
      </c>
      <c r="D10" s="445" t="s">
        <v>1967</v>
      </c>
      <c r="E10" s="447" t="s">
        <v>63</v>
      </c>
      <c r="F10" s="447" t="s">
        <v>1151</v>
      </c>
      <c r="G10" s="447" t="s">
        <v>1155</v>
      </c>
      <c r="H10" s="447">
        <v>22</v>
      </c>
      <c r="I10" s="555" t="s">
        <v>1156</v>
      </c>
      <c r="J10" s="555" t="s">
        <v>1968</v>
      </c>
      <c r="K10" s="454" t="s">
        <v>2510</v>
      </c>
      <c r="L10" s="454" t="s">
        <v>2033</v>
      </c>
      <c r="M10" s="454" t="s">
        <v>3649</v>
      </c>
      <c r="N10" s="576" t="s">
        <v>1157</v>
      </c>
      <c r="O10" s="435" t="s">
        <v>698</v>
      </c>
      <c r="P10" s="576" t="s">
        <v>1158</v>
      </c>
      <c r="Q10" s="442" t="s">
        <v>2034</v>
      </c>
      <c r="R10" s="575" t="s">
        <v>289</v>
      </c>
      <c r="S10" s="435" t="s">
        <v>2035</v>
      </c>
      <c r="T10" s="435" t="s">
        <v>2036</v>
      </c>
      <c r="U10" s="435" t="s">
        <v>2037</v>
      </c>
      <c r="V10" s="435" t="s">
        <v>2038</v>
      </c>
      <c r="W10" s="575" t="s">
        <v>3474</v>
      </c>
      <c r="X10" s="575" t="s">
        <v>2039</v>
      </c>
      <c r="Y10" s="575" t="s">
        <v>2764</v>
      </c>
      <c r="Z10" s="575" t="s">
        <v>3691</v>
      </c>
      <c r="AA10" s="577" t="s">
        <v>2763</v>
      </c>
      <c r="AB10" s="442" t="s">
        <v>2033</v>
      </c>
      <c r="AC10" s="445" t="s">
        <v>3475</v>
      </c>
      <c r="AD10" s="466" t="s">
        <v>2033</v>
      </c>
      <c r="AE10" s="443" t="s">
        <v>2762</v>
      </c>
      <c r="AF10" s="443" t="s">
        <v>2758</v>
      </c>
      <c r="AG10" s="443" t="s">
        <v>2761</v>
      </c>
    </row>
    <row r="11" spans="1:83" s="20" customFormat="1" ht="64.5" customHeight="1">
      <c r="A11" s="450"/>
      <c r="B11" s="450"/>
      <c r="C11" s="450"/>
      <c r="D11" s="449"/>
      <c r="E11" s="450"/>
      <c r="F11" s="450"/>
      <c r="G11" s="450"/>
      <c r="H11" s="450"/>
      <c r="I11" s="560"/>
      <c r="J11" s="560"/>
      <c r="K11" s="457"/>
      <c r="L11" s="457"/>
      <c r="M11" s="457"/>
      <c r="N11" s="574" t="s">
        <v>25</v>
      </c>
      <c r="O11" s="442" t="s">
        <v>289</v>
      </c>
      <c r="P11" s="442" t="s">
        <v>289</v>
      </c>
      <c r="Q11" s="575" t="s">
        <v>289</v>
      </c>
      <c r="R11" s="575" t="s">
        <v>289</v>
      </c>
      <c r="S11" s="575" t="s">
        <v>289</v>
      </c>
      <c r="T11" s="575" t="s">
        <v>289</v>
      </c>
      <c r="U11" s="575" t="s">
        <v>289</v>
      </c>
      <c r="V11" s="575" t="s">
        <v>289</v>
      </c>
      <c r="W11" s="575" t="s">
        <v>289</v>
      </c>
      <c r="X11" s="575" t="s">
        <v>289</v>
      </c>
      <c r="Y11" s="575" t="s">
        <v>289</v>
      </c>
      <c r="Z11" s="575" t="s">
        <v>289</v>
      </c>
      <c r="AA11" s="575" t="s">
        <v>289</v>
      </c>
      <c r="AB11" s="575" t="s">
        <v>1157</v>
      </c>
      <c r="AC11" s="449"/>
      <c r="AD11" s="578" t="s">
        <v>1157</v>
      </c>
      <c r="AE11" s="443"/>
      <c r="AF11" s="443"/>
      <c r="AG11" s="443"/>
    </row>
    <row r="12" spans="1:83" ht="208.2" customHeight="1">
      <c r="A12" s="447" t="s">
        <v>221</v>
      </c>
      <c r="B12" s="447" t="s">
        <v>227</v>
      </c>
      <c r="C12" s="447" t="s">
        <v>70</v>
      </c>
      <c r="D12" s="445" t="s">
        <v>1969</v>
      </c>
      <c r="E12" s="447" t="s">
        <v>63</v>
      </c>
      <c r="F12" s="447" t="s">
        <v>1159</v>
      </c>
      <c r="G12" s="447" t="s">
        <v>1160</v>
      </c>
      <c r="H12" s="447" t="s">
        <v>1161</v>
      </c>
      <c r="I12" s="454" t="s">
        <v>1162</v>
      </c>
      <c r="J12" s="454" t="s">
        <v>2462</v>
      </c>
      <c r="K12" s="454" t="s">
        <v>2813</v>
      </c>
      <c r="L12" s="454" t="s">
        <v>3647</v>
      </c>
      <c r="M12" s="555" t="s">
        <v>2748</v>
      </c>
      <c r="N12" s="442" t="s">
        <v>2461</v>
      </c>
      <c r="O12" s="435" t="s">
        <v>3476</v>
      </c>
      <c r="P12" s="555" t="s">
        <v>3477</v>
      </c>
      <c r="Q12" s="442" t="s">
        <v>2466</v>
      </c>
      <c r="R12" s="442" t="s">
        <v>2468</v>
      </c>
      <c r="S12" s="442" t="s">
        <v>2467</v>
      </c>
      <c r="T12" s="442" t="s">
        <v>2463</v>
      </c>
      <c r="U12" s="442" t="s">
        <v>2469</v>
      </c>
      <c r="V12" s="442" t="s">
        <v>2812</v>
      </c>
      <c r="W12" s="442" t="s">
        <v>289</v>
      </c>
      <c r="X12" s="442" t="s">
        <v>289</v>
      </c>
      <c r="Y12" s="442" t="s">
        <v>289</v>
      </c>
      <c r="Z12" s="442" t="s">
        <v>289</v>
      </c>
      <c r="AA12" s="442" t="s">
        <v>289</v>
      </c>
      <c r="AB12" s="579" t="s">
        <v>3647</v>
      </c>
      <c r="AC12" s="454" t="s">
        <v>1163</v>
      </c>
      <c r="AD12" s="442" t="s">
        <v>2812</v>
      </c>
      <c r="AE12" s="443" t="s">
        <v>2760</v>
      </c>
      <c r="AF12" s="443" t="s">
        <v>2758</v>
      </c>
      <c r="AG12" s="443" t="s">
        <v>2759</v>
      </c>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row>
    <row r="13" spans="1:83" ht="67.5" customHeight="1">
      <c r="A13" s="450"/>
      <c r="B13" s="450"/>
      <c r="C13" s="450"/>
      <c r="D13" s="449"/>
      <c r="E13" s="450"/>
      <c r="F13" s="450"/>
      <c r="G13" s="450"/>
      <c r="H13" s="450"/>
      <c r="I13" s="457"/>
      <c r="J13" s="457"/>
      <c r="K13" s="457"/>
      <c r="L13" s="457"/>
      <c r="M13" s="560"/>
      <c r="N13" s="574" t="s">
        <v>25</v>
      </c>
      <c r="O13" s="442" t="s">
        <v>289</v>
      </c>
      <c r="P13" s="442" t="s">
        <v>289</v>
      </c>
      <c r="Q13" s="442" t="s">
        <v>2459</v>
      </c>
      <c r="R13" s="442" t="s">
        <v>2459</v>
      </c>
      <c r="S13" s="442" t="s">
        <v>2460</v>
      </c>
      <c r="T13" s="442" t="s">
        <v>2459</v>
      </c>
      <c r="U13" s="442" t="s">
        <v>2460</v>
      </c>
      <c r="V13" s="442" t="s">
        <v>2461</v>
      </c>
      <c r="W13" s="442"/>
      <c r="X13" s="442"/>
      <c r="Y13" s="442" t="s">
        <v>289</v>
      </c>
      <c r="Z13" s="442"/>
      <c r="AA13" s="442"/>
      <c r="AB13" s="579" t="s">
        <v>2461</v>
      </c>
      <c r="AC13" s="457"/>
      <c r="AD13" s="442" t="s">
        <v>2461</v>
      </c>
      <c r="AE13" s="443"/>
      <c r="AF13" s="443"/>
      <c r="AG13" s="443"/>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7"/>
      <c r="CE13" s="157"/>
    </row>
    <row r="14" spans="1:83" ht="191.55" customHeight="1">
      <c r="A14" s="444" t="s">
        <v>221</v>
      </c>
      <c r="B14" s="444" t="s">
        <v>227</v>
      </c>
      <c r="C14" s="444" t="s">
        <v>70</v>
      </c>
      <c r="D14" s="445" t="s">
        <v>2465</v>
      </c>
      <c r="E14" s="443" t="s">
        <v>63</v>
      </c>
      <c r="F14" s="443" t="s">
        <v>1159</v>
      </c>
      <c r="G14" s="443" t="s">
        <v>1160</v>
      </c>
      <c r="H14" s="444" t="s">
        <v>1161</v>
      </c>
      <c r="I14" s="444" t="s">
        <v>1162</v>
      </c>
      <c r="J14" s="445" t="s">
        <v>2448</v>
      </c>
      <c r="K14" s="454" t="s">
        <v>2488</v>
      </c>
      <c r="L14" s="445" t="s">
        <v>3648</v>
      </c>
      <c r="M14" s="445" t="s">
        <v>2748</v>
      </c>
      <c r="N14" s="451" t="s">
        <v>2449</v>
      </c>
      <c r="O14" s="555" t="s">
        <v>3476</v>
      </c>
      <c r="P14" s="436" t="s">
        <v>1158</v>
      </c>
      <c r="Q14" s="442" t="s">
        <v>2470</v>
      </c>
      <c r="R14" s="575" t="s">
        <v>289</v>
      </c>
      <c r="S14" s="442" t="s">
        <v>2470</v>
      </c>
      <c r="T14" s="442" t="s">
        <v>2471</v>
      </c>
      <c r="U14" s="442" t="s">
        <v>289</v>
      </c>
      <c r="V14" s="442" t="s">
        <v>2471</v>
      </c>
      <c r="W14" s="442" t="s">
        <v>289</v>
      </c>
      <c r="X14" s="442" t="s">
        <v>289</v>
      </c>
      <c r="Y14" s="442" t="s">
        <v>289</v>
      </c>
      <c r="Z14" s="442" t="s">
        <v>289</v>
      </c>
      <c r="AA14" s="442" t="s">
        <v>289</v>
      </c>
      <c r="AB14" s="579" t="s">
        <v>3648</v>
      </c>
      <c r="AC14" s="454" t="s">
        <v>1163</v>
      </c>
      <c r="AD14" s="442" t="s">
        <v>2471</v>
      </c>
      <c r="AE14" s="443" t="s">
        <v>2449</v>
      </c>
      <c r="AF14" s="443" t="s">
        <v>2758</v>
      </c>
      <c r="AG14" s="443" t="s">
        <v>2757</v>
      </c>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row>
    <row r="15" spans="1:83" ht="35.549999999999997" customHeight="1">
      <c r="A15" s="444" t="s">
        <v>221</v>
      </c>
      <c r="B15" s="444" t="s">
        <v>227</v>
      </c>
      <c r="C15" s="444" t="s">
        <v>70</v>
      </c>
      <c r="D15" s="449"/>
      <c r="E15" s="443" t="s">
        <v>63</v>
      </c>
      <c r="F15" s="443" t="s">
        <v>1159</v>
      </c>
      <c r="G15" s="443" t="s">
        <v>1160</v>
      </c>
      <c r="H15" s="444" t="s">
        <v>1161</v>
      </c>
      <c r="I15" s="444" t="s">
        <v>1162</v>
      </c>
      <c r="J15" s="449" t="s">
        <v>2450</v>
      </c>
      <c r="K15" s="457"/>
      <c r="L15" s="449" t="s">
        <v>2451</v>
      </c>
      <c r="M15" s="449" t="s">
        <v>2450</v>
      </c>
      <c r="N15" s="574" t="s">
        <v>25</v>
      </c>
      <c r="O15" s="442" t="s">
        <v>289</v>
      </c>
      <c r="P15" s="442" t="s">
        <v>289</v>
      </c>
      <c r="Q15" s="442" t="s">
        <v>2452</v>
      </c>
      <c r="R15" s="442" t="s">
        <v>2452</v>
      </c>
      <c r="S15" s="442" t="s">
        <v>2452</v>
      </c>
      <c r="T15" s="442" t="s">
        <v>2453</v>
      </c>
      <c r="U15" s="442" t="s">
        <v>2449</v>
      </c>
      <c r="V15" s="451" t="s">
        <v>2449</v>
      </c>
      <c r="W15" s="442"/>
      <c r="X15" s="442"/>
      <c r="Y15" s="442" t="s">
        <v>289</v>
      </c>
      <c r="Z15" s="442" t="s">
        <v>289</v>
      </c>
      <c r="AA15" s="442" t="s">
        <v>289</v>
      </c>
      <c r="AB15" s="581" t="s">
        <v>2449</v>
      </c>
      <c r="AC15" s="457"/>
      <c r="AD15" s="451" t="s">
        <v>2449</v>
      </c>
      <c r="AE15" s="443"/>
      <c r="AF15" s="443"/>
      <c r="AG15" s="443"/>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row>
    <row r="16" spans="1:83" ht="407.4" customHeight="1">
      <c r="A16" s="454" t="s">
        <v>221</v>
      </c>
      <c r="B16" s="454" t="s">
        <v>227</v>
      </c>
      <c r="C16" s="454" t="s">
        <v>70</v>
      </c>
      <c r="D16" s="445" t="s">
        <v>2454</v>
      </c>
      <c r="E16" s="445" t="s">
        <v>63</v>
      </c>
      <c r="F16" s="445" t="s">
        <v>1159</v>
      </c>
      <c r="G16" s="445" t="s">
        <v>1160</v>
      </c>
      <c r="H16" s="454" t="s">
        <v>1161</v>
      </c>
      <c r="I16" s="445" t="s">
        <v>1162</v>
      </c>
      <c r="J16" s="445" t="s">
        <v>2491</v>
      </c>
      <c r="K16" s="454" t="s">
        <v>2490</v>
      </c>
      <c r="L16" s="445" t="s">
        <v>2489</v>
      </c>
      <c r="M16" s="445" t="s">
        <v>2511</v>
      </c>
      <c r="N16" s="451" t="s">
        <v>2455</v>
      </c>
      <c r="O16" s="555" t="s">
        <v>3476</v>
      </c>
      <c r="P16" s="436" t="s">
        <v>1158</v>
      </c>
      <c r="Q16" s="442" t="s">
        <v>289</v>
      </c>
      <c r="R16" s="442" t="s">
        <v>289</v>
      </c>
      <c r="S16" s="580" t="s">
        <v>2489</v>
      </c>
      <c r="T16" s="442" t="s">
        <v>289</v>
      </c>
      <c r="U16" s="442" t="s">
        <v>289</v>
      </c>
      <c r="V16" s="442" t="s">
        <v>289</v>
      </c>
      <c r="W16" s="442" t="s">
        <v>289</v>
      </c>
      <c r="X16" s="442" t="s">
        <v>289</v>
      </c>
      <c r="Y16" s="442" t="s">
        <v>289</v>
      </c>
      <c r="Z16" s="442" t="s">
        <v>289</v>
      </c>
      <c r="AA16" s="442" t="s">
        <v>289</v>
      </c>
      <c r="AB16" s="580" t="s">
        <v>2489</v>
      </c>
      <c r="AC16" s="444" t="s">
        <v>1163</v>
      </c>
      <c r="AD16" s="442" t="s">
        <v>289</v>
      </c>
      <c r="AE16" s="443" t="s">
        <v>2455</v>
      </c>
      <c r="AF16" s="443" t="s">
        <v>2772</v>
      </c>
      <c r="AG16" s="443" t="s">
        <v>289</v>
      </c>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row>
    <row r="17" spans="1:83" ht="104.4" customHeight="1">
      <c r="A17" s="457"/>
      <c r="B17" s="457"/>
      <c r="C17" s="457"/>
      <c r="D17" s="449"/>
      <c r="E17" s="449"/>
      <c r="F17" s="449"/>
      <c r="G17" s="449"/>
      <c r="H17" s="457"/>
      <c r="I17" s="449"/>
      <c r="J17" s="449"/>
      <c r="K17" s="457"/>
      <c r="L17" s="449"/>
      <c r="M17" s="449"/>
      <c r="N17" s="574" t="s">
        <v>25</v>
      </c>
      <c r="O17" s="442" t="s">
        <v>289</v>
      </c>
      <c r="P17" s="442" t="s">
        <v>289</v>
      </c>
      <c r="Q17" s="442" t="s">
        <v>289</v>
      </c>
      <c r="R17" s="442" t="s">
        <v>289</v>
      </c>
      <c r="S17" s="451" t="s">
        <v>2455</v>
      </c>
      <c r="T17" s="442" t="s">
        <v>289</v>
      </c>
      <c r="U17" s="442" t="s">
        <v>289</v>
      </c>
      <c r="V17" s="442" t="s">
        <v>289</v>
      </c>
      <c r="W17" s="442" t="s">
        <v>289</v>
      </c>
      <c r="X17" s="442" t="s">
        <v>289</v>
      </c>
      <c r="Y17" s="442" t="s">
        <v>289</v>
      </c>
      <c r="Z17" s="442" t="s">
        <v>289</v>
      </c>
      <c r="AA17" s="442" t="s">
        <v>289</v>
      </c>
      <c r="AB17" s="442" t="s">
        <v>289</v>
      </c>
      <c r="AC17" s="444"/>
      <c r="AD17" s="442" t="s">
        <v>289</v>
      </c>
      <c r="AE17" s="443"/>
      <c r="AF17" s="443"/>
      <c r="AG17" s="443"/>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row>
    <row r="18" spans="1:83" ht="329.55" customHeight="1">
      <c r="A18" s="454" t="s">
        <v>221</v>
      </c>
      <c r="B18" s="454" t="s">
        <v>227</v>
      </c>
      <c r="C18" s="454" t="s">
        <v>70</v>
      </c>
      <c r="D18" s="445" t="s">
        <v>2456</v>
      </c>
      <c r="E18" s="445" t="s">
        <v>63</v>
      </c>
      <c r="F18" s="445" t="s">
        <v>1159</v>
      </c>
      <c r="G18" s="445" t="s">
        <v>1160</v>
      </c>
      <c r="H18" s="454" t="s">
        <v>1161</v>
      </c>
      <c r="I18" s="445" t="s">
        <v>1162</v>
      </c>
      <c r="J18" s="445" t="s">
        <v>2457</v>
      </c>
      <c r="K18" s="454" t="s">
        <v>2492</v>
      </c>
      <c r="L18" s="445" t="s">
        <v>3478</v>
      </c>
      <c r="M18" s="445" t="s">
        <v>2464</v>
      </c>
      <c r="N18" s="451" t="s">
        <v>2458</v>
      </c>
      <c r="O18" s="555" t="s">
        <v>3476</v>
      </c>
      <c r="P18" s="436" t="s">
        <v>1158</v>
      </c>
      <c r="Q18" s="442" t="s">
        <v>289</v>
      </c>
      <c r="R18" s="442" t="s">
        <v>289</v>
      </c>
      <c r="S18" s="442" t="s">
        <v>289</v>
      </c>
      <c r="T18" s="442" t="s">
        <v>289</v>
      </c>
      <c r="U18" s="442" t="s">
        <v>289</v>
      </c>
      <c r="V18" s="442" t="s">
        <v>289</v>
      </c>
      <c r="W18" s="442" t="s">
        <v>289</v>
      </c>
      <c r="X18" s="442" t="s">
        <v>289</v>
      </c>
      <c r="Y18" s="442" t="s">
        <v>289</v>
      </c>
      <c r="Z18" s="442" t="s">
        <v>289</v>
      </c>
      <c r="AA18" s="442" t="s">
        <v>289</v>
      </c>
      <c r="AB18" s="580" t="s">
        <v>3478</v>
      </c>
      <c r="AC18" s="444" t="s">
        <v>1163</v>
      </c>
      <c r="AD18" s="436" t="s">
        <v>3617</v>
      </c>
      <c r="AE18" s="443" t="s">
        <v>2458</v>
      </c>
      <c r="AF18" s="443" t="s">
        <v>2758</v>
      </c>
      <c r="AG18" s="443" t="s">
        <v>3618</v>
      </c>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row>
    <row r="19" spans="1:83" ht="29.55" customHeight="1">
      <c r="A19" s="457"/>
      <c r="B19" s="457"/>
      <c r="C19" s="457"/>
      <c r="D19" s="449"/>
      <c r="E19" s="449"/>
      <c r="F19" s="449"/>
      <c r="G19" s="449"/>
      <c r="H19" s="457"/>
      <c r="I19" s="449"/>
      <c r="J19" s="449"/>
      <c r="K19" s="457"/>
      <c r="L19" s="449"/>
      <c r="M19" s="449"/>
      <c r="N19" s="574" t="s">
        <v>25</v>
      </c>
      <c r="O19" s="442" t="s">
        <v>289</v>
      </c>
      <c r="P19" s="442" t="s">
        <v>289</v>
      </c>
      <c r="Q19" s="442" t="s">
        <v>289</v>
      </c>
      <c r="R19" s="442" t="s">
        <v>289</v>
      </c>
      <c r="S19" s="442" t="s">
        <v>289</v>
      </c>
      <c r="T19" s="442" t="s">
        <v>289</v>
      </c>
      <c r="U19" s="442" t="s">
        <v>289</v>
      </c>
      <c r="V19" s="442" t="s">
        <v>289</v>
      </c>
      <c r="W19" s="442" t="s">
        <v>289</v>
      </c>
      <c r="X19" s="442" t="s">
        <v>289</v>
      </c>
      <c r="Y19" s="442" t="s">
        <v>289</v>
      </c>
      <c r="Z19" s="442" t="s">
        <v>289</v>
      </c>
      <c r="AA19" s="532" t="s">
        <v>2458</v>
      </c>
      <c r="AB19" s="532" t="s">
        <v>2458</v>
      </c>
      <c r="AC19" s="444"/>
      <c r="AD19" s="532" t="s">
        <v>2458</v>
      </c>
      <c r="AE19" s="443"/>
      <c r="AF19" s="443"/>
      <c r="AG19" s="443"/>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row>
    <row r="20" spans="1:83">
      <c r="A20" s="157"/>
      <c r="B20" s="157"/>
      <c r="C20" s="157"/>
      <c r="D20" s="157"/>
      <c r="E20" s="157"/>
      <c r="F20" s="157"/>
      <c r="G20" s="157"/>
      <c r="H20" s="157"/>
      <c r="J20" s="157"/>
      <c r="K20" s="157"/>
      <c r="L20" s="157"/>
      <c r="M20" s="157"/>
      <c r="N20" s="162"/>
      <c r="O20" s="162"/>
      <c r="P20" s="162"/>
      <c r="Q20" s="157"/>
      <c r="R20" s="157"/>
      <c r="S20" s="157"/>
      <c r="T20" s="157"/>
      <c r="U20" s="157"/>
      <c r="V20" s="157"/>
      <c r="W20" s="157"/>
    </row>
    <row r="21" spans="1:83">
      <c r="A21" s="157"/>
      <c r="B21" s="157"/>
      <c r="C21" s="157"/>
      <c r="D21" s="157"/>
      <c r="E21" s="157"/>
      <c r="F21" s="157"/>
      <c r="G21" s="157"/>
      <c r="H21" s="157"/>
      <c r="J21" s="157"/>
      <c r="K21" s="157"/>
      <c r="L21" s="157"/>
      <c r="M21" s="157"/>
      <c r="N21" s="162"/>
      <c r="O21" s="162"/>
      <c r="P21" s="162"/>
      <c r="Q21" s="157"/>
      <c r="R21" s="157"/>
      <c r="S21" s="157"/>
      <c r="T21" s="157"/>
      <c r="U21" s="157"/>
      <c r="V21" s="157"/>
      <c r="W21" s="157"/>
    </row>
    <row r="22" spans="1:83">
      <c r="A22" s="157"/>
      <c r="B22" s="157"/>
      <c r="C22" s="157"/>
      <c r="D22" s="157"/>
      <c r="E22" s="157"/>
      <c r="F22" s="157"/>
      <c r="G22" s="157"/>
      <c r="H22" s="157"/>
      <c r="J22" s="157"/>
      <c r="K22" s="157"/>
      <c r="L22" s="157"/>
      <c r="M22" s="157"/>
      <c r="N22" s="162"/>
      <c r="O22" s="162"/>
      <c r="P22" s="162"/>
      <c r="Q22" s="157"/>
      <c r="R22" s="157"/>
      <c r="S22" s="157"/>
      <c r="T22" s="157"/>
      <c r="U22" s="157"/>
      <c r="V22" s="157"/>
      <c r="W22" s="157"/>
    </row>
    <row r="23" spans="1:83">
      <c r="A23" s="157"/>
      <c r="B23" s="157"/>
      <c r="C23" s="157"/>
      <c r="D23" s="157"/>
      <c r="E23" s="157"/>
      <c r="F23" s="157"/>
      <c r="G23" s="157"/>
      <c r="H23" s="157"/>
      <c r="J23" s="157"/>
      <c r="K23" s="157"/>
      <c r="L23" s="157"/>
      <c r="M23" s="157"/>
      <c r="N23" s="162"/>
      <c r="O23" s="162"/>
      <c r="P23" s="162"/>
      <c r="Q23" s="157"/>
      <c r="R23" s="157"/>
      <c r="S23" s="157"/>
      <c r="T23" s="157"/>
      <c r="U23" s="157"/>
      <c r="V23" s="157"/>
      <c r="W23" s="157"/>
    </row>
    <row r="24" spans="1:83">
      <c r="A24" s="157"/>
      <c r="B24" s="157"/>
      <c r="C24" s="157"/>
      <c r="D24" s="157"/>
      <c r="E24" s="157"/>
      <c r="F24" s="157"/>
      <c r="G24" s="157"/>
      <c r="H24" s="157"/>
      <c r="J24" s="157"/>
      <c r="K24" s="157"/>
      <c r="L24" s="157"/>
      <c r="M24" s="157"/>
      <c r="N24" s="162"/>
      <c r="O24" s="162"/>
      <c r="P24" s="162"/>
      <c r="Q24" s="157"/>
      <c r="R24" s="157"/>
      <c r="S24" s="157"/>
      <c r="T24" s="157"/>
      <c r="U24" s="157"/>
      <c r="V24" s="157"/>
      <c r="W24" s="157"/>
    </row>
    <row r="25" spans="1:83">
      <c r="A25" s="157"/>
      <c r="B25" s="157"/>
      <c r="C25" s="157"/>
      <c r="D25" s="157"/>
      <c r="E25" s="157"/>
      <c r="F25" s="157"/>
      <c r="G25" s="157"/>
      <c r="H25" s="157"/>
      <c r="J25" s="157"/>
      <c r="K25" s="157"/>
      <c r="L25" s="157"/>
      <c r="M25" s="157"/>
      <c r="N25" s="162"/>
      <c r="O25" s="162"/>
      <c r="P25" s="162"/>
      <c r="Q25" s="157"/>
      <c r="R25" s="157"/>
      <c r="S25" s="157"/>
      <c r="T25" s="157"/>
      <c r="U25" s="157"/>
      <c r="V25" s="157"/>
      <c r="W25" s="157"/>
    </row>
    <row r="26" spans="1:83">
      <c r="A26" s="157"/>
      <c r="B26" s="157"/>
      <c r="C26" s="157"/>
      <c r="D26" s="157"/>
      <c r="E26" s="157"/>
      <c r="F26" s="157"/>
      <c r="G26" s="157"/>
      <c r="H26" s="157"/>
      <c r="J26" s="157"/>
      <c r="K26" s="157"/>
      <c r="L26" s="157"/>
      <c r="M26" s="157"/>
      <c r="N26" s="162"/>
      <c r="O26" s="162"/>
      <c r="P26" s="162"/>
      <c r="Q26" s="157"/>
      <c r="R26" s="157"/>
      <c r="S26" s="157"/>
      <c r="T26" s="157"/>
      <c r="U26" s="157"/>
      <c r="V26" s="157"/>
      <c r="W26" s="157"/>
    </row>
    <row r="27" spans="1:83">
      <c r="A27" s="157"/>
      <c r="B27" s="157"/>
      <c r="C27" s="157"/>
      <c r="D27" s="157"/>
      <c r="E27" s="157"/>
      <c r="F27" s="157"/>
      <c r="G27" s="157"/>
      <c r="H27" s="157"/>
      <c r="J27" s="157"/>
      <c r="K27" s="157"/>
      <c r="L27" s="157"/>
      <c r="M27" s="157"/>
      <c r="N27" s="162"/>
      <c r="O27" s="162"/>
      <c r="P27" s="162"/>
      <c r="Q27" s="157"/>
      <c r="R27" s="157"/>
      <c r="S27" s="157"/>
      <c r="T27" s="157"/>
      <c r="U27" s="157"/>
      <c r="V27" s="157"/>
      <c r="W27" s="157"/>
    </row>
    <row r="28" spans="1:83">
      <c r="A28" s="157"/>
      <c r="B28" s="157"/>
      <c r="C28" s="157"/>
      <c r="D28" s="157"/>
      <c r="E28" s="157"/>
      <c r="F28" s="157"/>
      <c r="G28" s="157"/>
      <c r="H28" s="157"/>
      <c r="J28" s="157"/>
      <c r="K28" s="157"/>
      <c r="L28" s="157"/>
      <c r="M28" s="157"/>
      <c r="N28" s="162"/>
      <c r="O28" s="162"/>
      <c r="P28" s="162"/>
      <c r="Q28" s="157"/>
      <c r="R28" s="157"/>
      <c r="S28" s="157"/>
      <c r="T28" s="157"/>
      <c r="U28" s="157"/>
      <c r="V28" s="157"/>
      <c r="W28" s="157"/>
    </row>
    <row r="29" spans="1:83">
      <c r="A29" s="157"/>
      <c r="B29" s="157"/>
      <c r="C29" s="157"/>
      <c r="D29" s="157"/>
      <c r="E29" s="157"/>
      <c r="F29" s="157"/>
      <c r="G29" s="157"/>
      <c r="H29" s="157"/>
      <c r="J29" s="157"/>
      <c r="K29" s="157"/>
      <c r="L29" s="157"/>
      <c r="M29" s="157"/>
      <c r="N29" s="162"/>
      <c r="O29" s="162"/>
      <c r="P29" s="162"/>
      <c r="Q29" s="157"/>
      <c r="R29" s="157"/>
      <c r="S29" s="157"/>
      <c r="T29" s="157"/>
      <c r="U29" s="157"/>
      <c r="V29" s="157"/>
      <c r="W29" s="157"/>
    </row>
    <row r="30" spans="1:83">
      <c r="A30" s="157"/>
      <c r="B30" s="157"/>
      <c r="C30" s="157"/>
      <c r="D30" s="157"/>
      <c r="E30" s="157"/>
      <c r="F30" s="157"/>
      <c r="G30" s="157"/>
      <c r="H30" s="157"/>
      <c r="J30" s="157"/>
      <c r="K30" s="157"/>
      <c r="L30" s="157"/>
      <c r="M30" s="157"/>
      <c r="N30" s="162"/>
      <c r="O30" s="162"/>
      <c r="P30" s="162"/>
      <c r="Q30" s="157"/>
      <c r="R30" s="157"/>
      <c r="S30" s="157"/>
      <c r="T30" s="157"/>
      <c r="U30" s="157"/>
      <c r="V30" s="157"/>
      <c r="W30" s="157"/>
    </row>
    <row r="31" spans="1:83">
      <c r="A31" s="157"/>
      <c r="B31" s="157"/>
      <c r="C31" s="157"/>
      <c r="D31" s="157"/>
      <c r="E31" s="157"/>
      <c r="F31" s="157"/>
      <c r="G31" s="157"/>
      <c r="H31" s="157"/>
      <c r="J31" s="157"/>
      <c r="K31" s="157"/>
      <c r="L31" s="157"/>
      <c r="M31" s="157"/>
      <c r="N31" s="162"/>
      <c r="O31" s="162"/>
      <c r="P31" s="162"/>
      <c r="Q31" s="157"/>
      <c r="R31" s="157"/>
      <c r="S31" s="157"/>
      <c r="T31" s="157"/>
      <c r="U31" s="157"/>
      <c r="V31" s="157"/>
      <c r="W31" s="157"/>
    </row>
    <row r="32" spans="1:83">
      <c r="A32" s="157"/>
      <c r="B32" s="157"/>
      <c r="C32" s="157"/>
      <c r="D32" s="157"/>
      <c r="E32" s="157"/>
      <c r="F32" s="157"/>
      <c r="G32" s="157"/>
      <c r="H32" s="157"/>
      <c r="J32" s="157"/>
      <c r="K32" s="157"/>
      <c r="L32" s="157"/>
      <c r="M32" s="157"/>
      <c r="N32" s="162"/>
      <c r="O32" s="162"/>
      <c r="P32" s="162"/>
      <c r="Q32" s="157"/>
      <c r="R32" s="157"/>
      <c r="S32" s="157"/>
      <c r="T32" s="157"/>
      <c r="U32" s="157"/>
      <c r="V32" s="157"/>
      <c r="W32" s="157"/>
    </row>
    <row r="33" spans="1:23">
      <c r="A33" s="157"/>
      <c r="B33" s="157"/>
      <c r="C33" s="157"/>
      <c r="D33" s="157"/>
      <c r="E33" s="157"/>
      <c r="F33" s="157"/>
      <c r="G33" s="157"/>
      <c r="H33" s="157"/>
      <c r="J33" s="157"/>
      <c r="K33" s="157"/>
      <c r="L33" s="157"/>
      <c r="M33" s="157"/>
      <c r="N33" s="162"/>
      <c r="O33" s="162"/>
      <c r="P33" s="162"/>
      <c r="Q33" s="157"/>
      <c r="R33" s="157"/>
      <c r="S33" s="157"/>
      <c r="T33" s="157"/>
      <c r="U33" s="157"/>
      <c r="V33" s="157"/>
      <c r="W33" s="157"/>
    </row>
    <row r="34" spans="1:23">
      <c r="A34" s="157"/>
      <c r="B34" s="157"/>
      <c r="C34" s="157"/>
      <c r="D34" s="157"/>
      <c r="E34" s="157"/>
      <c r="F34" s="157"/>
      <c r="G34" s="157"/>
      <c r="H34" s="157"/>
      <c r="J34" s="157"/>
      <c r="K34" s="157"/>
      <c r="L34" s="157"/>
      <c r="M34" s="157"/>
      <c r="N34" s="162"/>
      <c r="O34" s="162"/>
      <c r="P34" s="162"/>
      <c r="Q34" s="157"/>
      <c r="R34" s="157"/>
      <c r="S34" s="157"/>
      <c r="T34" s="157"/>
      <c r="U34" s="157"/>
      <c r="V34" s="157"/>
      <c r="W34" s="157"/>
    </row>
    <row r="35" spans="1:23">
      <c r="A35" s="157"/>
      <c r="B35" s="157"/>
      <c r="C35" s="157"/>
      <c r="D35" s="157"/>
      <c r="E35" s="157"/>
      <c r="F35" s="157"/>
      <c r="G35" s="157"/>
      <c r="H35" s="157"/>
      <c r="J35" s="157"/>
      <c r="K35" s="157"/>
      <c r="L35" s="157"/>
      <c r="M35" s="157"/>
      <c r="N35" s="162"/>
      <c r="O35" s="162"/>
      <c r="P35" s="162"/>
      <c r="Q35" s="157"/>
      <c r="R35" s="157"/>
      <c r="S35" s="157"/>
      <c r="T35" s="157"/>
      <c r="U35" s="157"/>
      <c r="V35" s="157"/>
      <c r="W35" s="157"/>
    </row>
    <row r="36" spans="1:23">
      <c r="A36" s="157"/>
      <c r="B36" s="157"/>
      <c r="C36" s="157"/>
      <c r="D36" s="157"/>
      <c r="E36" s="157"/>
      <c r="F36" s="157"/>
      <c r="G36" s="157"/>
      <c r="H36" s="157"/>
      <c r="J36" s="157"/>
      <c r="K36" s="157"/>
      <c r="L36" s="157"/>
      <c r="M36" s="157"/>
      <c r="N36" s="162"/>
      <c r="O36" s="162"/>
      <c r="P36" s="162"/>
      <c r="Q36" s="157"/>
      <c r="R36" s="157"/>
      <c r="S36" s="157"/>
      <c r="T36" s="157"/>
      <c r="U36" s="157"/>
      <c r="V36" s="157"/>
      <c r="W36" s="157"/>
    </row>
    <row r="37" spans="1:23">
      <c r="A37" s="157"/>
      <c r="B37" s="157"/>
      <c r="C37" s="157"/>
      <c r="D37" s="157"/>
      <c r="E37" s="157"/>
      <c r="F37" s="157"/>
      <c r="G37" s="157"/>
      <c r="H37" s="157"/>
      <c r="J37" s="157"/>
      <c r="K37" s="157"/>
      <c r="L37" s="157"/>
      <c r="M37" s="157"/>
      <c r="N37" s="162"/>
      <c r="O37" s="162"/>
      <c r="P37" s="162"/>
      <c r="Q37" s="157"/>
      <c r="R37" s="157"/>
      <c r="S37" s="157"/>
      <c r="T37" s="157"/>
      <c r="U37" s="157"/>
      <c r="V37" s="157"/>
      <c r="W37" s="157"/>
    </row>
    <row r="38" spans="1:23">
      <c r="A38" s="157"/>
      <c r="B38" s="157"/>
      <c r="C38" s="157"/>
      <c r="D38" s="157"/>
      <c r="E38" s="157"/>
      <c r="F38" s="157"/>
      <c r="G38" s="157"/>
      <c r="H38" s="157"/>
      <c r="J38" s="157"/>
      <c r="K38" s="157"/>
      <c r="L38" s="157"/>
      <c r="M38" s="157"/>
      <c r="N38" s="162"/>
      <c r="O38" s="162"/>
      <c r="P38" s="162"/>
      <c r="Q38" s="157"/>
      <c r="R38" s="157"/>
      <c r="S38" s="157"/>
      <c r="T38" s="157"/>
      <c r="U38" s="157"/>
      <c r="V38" s="157"/>
      <c r="W38" s="157"/>
    </row>
    <row r="39" spans="1:23">
      <c r="A39" s="157"/>
      <c r="B39" s="157"/>
      <c r="C39" s="157"/>
      <c r="D39" s="157"/>
      <c r="E39" s="157"/>
      <c r="F39" s="157"/>
      <c r="G39" s="157"/>
      <c r="H39" s="157"/>
      <c r="J39" s="157"/>
      <c r="K39" s="157"/>
      <c r="L39" s="157"/>
      <c r="M39" s="157"/>
      <c r="N39" s="162"/>
      <c r="O39" s="162"/>
      <c r="P39" s="162"/>
      <c r="Q39" s="157"/>
      <c r="R39" s="157"/>
      <c r="S39" s="157"/>
      <c r="T39" s="157"/>
      <c r="U39" s="157"/>
      <c r="V39" s="157"/>
      <c r="W39" s="157"/>
    </row>
    <row r="40" spans="1:23">
      <c r="A40" s="157"/>
      <c r="B40" s="157"/>
      <c r="C40" s="157"/>
      <c r="D40" s="157"/>
      <c r="E40" s="157"/>
      <c r="F40" s="157"/>
      <c r="G40" s="157"/>
      <c r="H40" s="157"/>
      <c r="J40" s="157"/>
      <c r="K40" s="157"/>
      <c r="L40" s="157"/>
      <c r="M40" s="157"/>
      <c r="N40" s="162"/>
      <c r="O40" s="162"/>
      <c r="P40" s="162"/>
      <c r="Q40" s="157"/>
      <c r="R40" s="157"/>
      <c r="S40" s="157"/>
      <c r="T40" s="157"/>
      <c r="U40" s="157"/>
      <c r="V40" s="157"/>
      <c r="W40" s="157"/>
    </row>
    <row r="41" spans="1:23">
      <c r="A41" s="157"/>
      <c r="B41" s="157"/>
      <c r="C41" s="157"/>
      <c r="D41" s="157"/>
      <c r="E41" s="157"/>
      <c r="F41" s="157"/>
      <c r="G41" s="157"/>
      <c r="H41" s="157"/>
      <c r="J41" s="157"/>
      <c r="K41" s="157"/>
      <c r="L41" s="157"/>
      <c r="M41" s="157"/>
      <c r="N41" s="162"/>
      <c r="O41" s="162"/>
      <c r="P41" s="162"/>
      <c r="Q41" s="157"/>
      <c r="R41" s="157"/>
      <c r="S41" s="157"/>
      <c r="T41" s="157"/>
      <c r="U41" s="157"/>
      <c r="V41" s="157"/>
      <c r="W41" s="157"/>
    </row>
    <row r="42" spans="1:23">
      <c r="A42" s="157"/>
      <c r="B42" s="157"/>
      <c r="C42" s="157"/>
      <c r="D42" s="157"/>
      <c r="E42" s="157"/>
      <c r="F42" s="157"/>
      <c r="G42" s="157"/>
      <c r="H42" s="157"/>
      <c r="J42" s="157"/>
      <c r="K42" s="157"/>
      <c r="L42" s="157"/>
      <c r="M42" s="157"/>
      <c r="N42" s="162"/>
      <c r="O42" s="162"/>
      <c r="P42" s="162"/>
      <c r="Q42" s="157"/>
      <c r="R42" s="157"/>
      <c r="S42" s="157"/>
      <c r="T42" s="157"/>
      <c r="U42" s="157"/>
      <c r="V42" s="157"/>
      <c r="W42" s="157"/>
    </row>
    <row r="43" spans="1:23">
      <c r="A43" s="157"/>
      <c r="B43" s="157"/>
      <c r="C43" s="157"/>
      <c r="D43" s="157"/>
      <c r="E43" s="157"/>
      <c r="F43" s="157"/>
      <c r="G43" s="157"/>
      <c r="H43" s="157"/>
      <c r="J43" s="157"/>
      <c r="K43" s="157"/>
      <c r="L43" s="157"/>
      <c r="M43" s="157"/>
      <c r="N43" s="162"/>
      <c r="O43" s="162"/>
      <c r="P43" s="162"/>
      <c r="Q43" s="157"/>
      <c r="R43" s="157"/>
      <c r="S43" s="157"/>
      <c r="T43" s="157"/>
      <c r="U43" s="157"/>
      <c r="V43" s="157"/>
      <c r="W43" s="157"/>
    </row>
    <row r="44" spans="1:23">
      <c r="A44" s="157"/>
      <c r="B44" s="157"/>
      <c r="C44" s="157"/>
      <c r="D44" s="157"/>
      <c r="E44" s="157"/>
      <c r="F44" s="157"/>
      <c r="G44" s="157"/>
      <c r="H44" s="157"/>
      <c r="J44" s="157"/>
      <c r="K44" s="157"/>
      <c r="L44" s="157"/>
      <c r="M44" s="157"/>
      <c r="N44" s="162"/>
      <c r="O44" s="162"/>
      <c r="P44" s="162"/>
      <c r="Q44" s="157"/>
      <c r="R44" s="157"/>
      <c r="S44" s="157"/>
      <c r="T44" s="157"/>
      <c r="U44" s="157"/>
      <c r="V44" s="157"/>
      <c r="W44" s="157"/>
    </row>
    <row r="45" spans="1:23">
      <c r="A45" s="157"/>
      <c r="B45" s="157"/>
      <c r="C45" s="157"/>
      <c r="D45" s="157"/>
      <c r="E45" s="157"/>
      <c r="F45" s="157"/>
      <c r="G45" s="157"/>
      <c r="H45" s="157"/>
      <c r="J45" s="157"/>
      <c r="K45" s="157"/>
      <c r="L45" s="157"/>
      <c r="M45" s="157"/>
      <c r="N45" s="162"/>
      <c r="O45" s="162"/>
      <c r="P45" s="162"/>
      <c r="Q45" s="157"/>
      <c r="R45" s="157"/>
      <c r="S45" s="157"/>
      <c r="T45" s="157"/>
      <c r="U45" s="157"/>
      <c r="V45" s="157"/>
      <c r="W45" s="157"/>
    </row>
    <row r="46" spans="1:23">
      <c r="A46" s="157"/>
      <c r="B46" s="157"/>
      <c r="C46" s="157"/>
      <c r="D46" s="157"/>
      <c r="E46" s="157"/>
      <c r="F46" s="157"/>
      <c r="G46" s="157"/>
      <c r="H46" s="157"/>
      <c r="J46" s="157"/>
      <c r="K46" s="157"/>
      <c r="L46" s="157"/>
      <c r="M46" s="157"/>
      <c r="N46" s="162"/>
      <c r="O46" s="162"/>
      <c r="P46" s="162"/>
      <c r="Q46" s="157"/>
      <c r="R46" s="157"/>
      <c r="S46" s="157"/>
      <c r="T46" s="157"/>
      <c r="U46" s="157"/>
      <c r="V46" s="157"/>
      <c r="W46" s="157"/>
    </row>
    <row r="47" spans="1:23">
      <c r="A47" s="157"/>
      <c r="B47" s="157"/>
      <c r="C47" s="157"/>
      <c r="D47" s="157"/>
      <c r="E47" s="157"/>
      <c r="F47" s="157"/>
      <c r="G47" s="157"/>
      <c r="H47" s="157"/>
      <c r="J47" s="157"/>
      <c r="K47" s="157"/>
      <c r="L47" s="157"/>
      <c r="M47" s="157"/>
      <c r="N47" s="162"/>
      <c r="O47" s="162"/>
      <c r="P47" s="162"/>
      <c r="Q47" s="157"/>
      <c r="R47" s="157"/>
      <c r="S47" s="157"/>
      <c r="T47" s="157"/>
      <c r="U47" s="157"/>
      <c r="V47" s="157"/>
      <c r="W47" s="157"/>
    </row>
    <row r="48" spans="1:23">
      <c r="A48" s="157"/>
      <c r="B48" s="157"/>
      <c r="C48" s="157"/>
      <c r="D48" s="157"/>
      <c r="E48" s="157"/>
      <c r="F48" s="157"/>
      <c r="G48" s="157"/>
      <c r="H48" s="157"/>
      <c r="J48" s="157"/>
      <c r="K48" s="157"/>
      <c r="L48" s="157"/>
      <c r="M48" s="157"/>
      <c r="N48" s="162"/>
      <c r="O48" s="162"/>
      <c r="P48" s="162"/>
      <c r="Q48" s="157"/>
      <c r="R48" s="157"/>
      <c r="S48" s="157"/>
      <c r="T48" s="157"/>
      <c r="U48" s="157"/>
      <c r="V48" s="157"/>
      <c r="W48" s="157"/>
    </row>
    <row r="49" spans="1:23">
      <c r="A49" s="157"/>
      <c r="B49" s="157"/>
      <c r="C49" s="157"/>
      <c r="D49" s="157"/>
      <c r="E49" s="157"/>
      <c r="F49" s="157"/>
      <c r="G49" s="157"/>
      <c r="H49" s="157"/>
      <c r="J49" s="157"/>
      <c r="K49" s="157"/>
      <c r="L49" s="157"/>
      <c r="M49" s="157"/>
      <c r="N49" s="162"/>
      <c r="O49" s="162"/>
      <c r="P49" s="162"/>
      <c r="Q49" s="157"/>
      <c r="R49" s="157"/>
      <c r="S49" s="157"/>
      <c r="T49" s="157"/>
      <c r="U49" s="157"/>
      <c r="V49" s="157"/>
      <c r="W49" s="157"/>
    </row>
    <row r="50" spans="1:23">
      <c r="A50" s="157"/>
      <c r="B50" s="157"/>
      <c r="C50" s="157"/>
      <c r="D50" s="157"/>
      <c r="E50" s="157"/>
      <c r="F50" s="157"/>
      <c r="G50" s="157"/>
      <c r="H50" s="157"/>
      <c r="J50" s="157"/>
      <c r="K50" s="157"/>
      <c r="L50" s="157"/>
      <c r="M50" s="157"/>
      <c r="N50" s="162"/>
      <c r="O50" s="162"/>
      <c r="P50" s="162"/>
      <c r="Q50" s="157"/>
      <c r="R50" s="157"/>
      <c r="S50" s="157"/>
      <c r="T50" s="157"/>
      <c r="U50" s="157"/>
      <c r="V50" s="157"/>
      <c r="W50" s="157"/>
    </row>
    <row r="51" spans="1:23">
      <c r="A51" s="157"/>
      <c r="B51" s="157"/>
      <c r="C51" s="157"/>
      <c r="D51" s="157"/>
      <c r="E51" s="157"/>
      <c r="F51" s="157"/>
      <c r="G51" s="157"/>
      <c r="H51" s="157"/>
      <c r="J51" s="157"/>
      <c r="K51" s="157"/>
      <c r="L51" s="157"/>
      <c r="M51" s="157"/>
      <c r="N51" s="162"/>
      <c r="O51" s="162"/>
      <c r="P51" s="162"/>
      <c r="Q51" s="157"/>
      <c r="R51" s="157"/>
      <c r="S51" s="157"/>
      <c r="T51" s="157"/>
      <c r="U51" s="157"/>
      <c r="V51" s="157"/>
      <c r="W51" s="157"/>
    </row>
    <row r="52" spans="1:23">
      <c r="A52" s="157"/>
      <c r="B52" s="157"/>
      <c r="C52" s="157"/>
      <c r="D52" s="157"/>
      <c r="E52" s="157"/>
      <c r="F52" s="157"/>
      <c r="G52" s="157"/>
      <c r="H52" s="157"/>
      <c r="J52" s="157"/>
      <c r="K52" s="157"/>
      <c r="L52" s="157"/>
      <c r="M52" s="157"/>
      <c r="N52" s="162"/>
      <c r="O52" s="162"/>
      <c r="P52" s="162"/>
      <c r="Q52" s="157"/>
      <c r="R52" s="157"/>
      <c r="S52" s="157"/>
      <c r="T52" s="157"/>
      <c r="U52" s="157"/>
      <c r="V52" s="157"/>
      <c r="W52" s="157"/>
    </row>
    <row r="53" spans="1:23">
      <c r="A53" s="157"/>
      <c r="B53" s="157"/>
      <c r="C53" s="157"/>
      <c r="D53" s="157"/>
      <c r="E53" s="157"/>
      <c r="F53" s="157"/>
      <c r="G53" s="157"/>
      <c r="H53" s="157"/>
      <c r="J53" s="157"/>
      <c r="K53" s="157"/>
      <c r="L53" s="157"/>
      <c r="M53" s="157"/>
      <c r="N53" s="162"/>
      <c r="O53" s="162"/>
      <c r="P53" s="162"/>
      <c r="Q53" s="157"/>
      <c r="R53" s="157"/>
      <c r="S53" s="157"/>
      <c r="T53" s="157"/>
      <c r="U53" s="157"/>
      <c r="V53" s="157"/>
      <c r="W53" s="157"/>
    </row>
    <row r="54" spans="1:23">
      <c r="A54" s="157"/>
      <c r="B54" s="157"/>
      <c r="C54" s="157"/>
      <c r="D54" s="157"/>
      <c r="E54" s="157"/>
      <c r="F54" s="157"/>
      <c r="G54" s="157"/>
      <c r="H54" s="157"/>
      <c r="J54" s="157"/>
      <c r="K54" s="157"/>
      <c r="L54" s="157"/>
      <c r="M54" s="157"/>
      <c r="N54" s="162"/>
      <c r="O54" s="162"/>
      <c r="P54" s="162"/>
      <c r="Q54" s="157"/>
      <c r="R54" s="157"/>
      <c r="S54" s="157"/>
      <c r="T54" s="157"/>
      <c r="U54" s="157"/>
      <c r="V54" s="157"/>
      <c r="W54" s="157"/>
    </row>
    <row r="55" spans="1:23">
      <c r="A55" s="157"/>
      <c r="B55" s="157"/>
      <c r="C55" s="157"/>
      <c r="D55" s="157"/>
      <c r="E55" s="157"/>
      <c r="F55" s="157"/>
      <c r="G55" s="157"/>
      <c r="H55" s="157"/>
      <c r="J55" s="157"/>
      <c r="K55" s="157"/>
      <c r="L55" s="157"/>
      <c r="M55" s="157"/>
      <c r="N55" s="162"/>
      <c r="O55" s="162"/>
      <c r="P55" s="162"/>
      <c r="Q55" s="157"/>
      <c r="R55" s="157"/>
      <c r="S55" s="157"/>
      <c r="T55" s="157"/>
      <c r="U55" s="157"/>
      <c r="V55" s="157"/>
      <c r="W55" s="157"/>
    </row>
    <row r="56" spans="1:23">
      <c r="A56" s="157"/>
      <c r="B56" s="157"/>
      <c r="C56" s="157"/>
      <c r="D56" s="157"/>
      <c r="E56" s="157"/>
      <c r="F56" s="157"/>
      <c r="G56" s="157"/>
      <c r="H56" s="157"/>
      <c r="J56" s="157"/>
      <c r="K56" s="157"/>
      <c r="L56" s="157"/>
      <c r="M56" s="157"/>
      <c r="N56" s="162"/>
      <c r="O56" s="162"/>
      <c r="P56" s="162"/>
      <c r="Q56" s="157"/>
      <c r="R56" s="157"/>
      <c r="S56" s="157"/>
      <c r="T56" s="157"/>
      <c r="U56" s="157"/>
      <c r="V56" s="157"/>
      <c r="W56" s="157"/>
    </row>
    <row r="57" spans="1:23">
      <c r="A57" s="157"/>
      <c r="B57" s="157"/>
      <c r="C57" s="157"/>
      <c r="D57" s="157"/>
      <c r="E57" s="157"/>
      <c r="F57" s="157"/>
      <c r="G57" s="157"/>
      <c r="H57" s="157"/>
      <c r="J57" s="157"/>
      <c r="K57" s="157"/>
      <c r="L57" s="157"/>
      <c r="M57" s="157"/>
      <c r="N57" s="162"/>
      <c r="O57" s="162"/>
      <c r="P57" s="162"/>
      <c r="Q57" s="157"/>
      <c r="R57" s="157"/>
      <c r="S57" s="157"/>
      <c r="T57" s="157"/>
      <c r="U57" s="157"/>
      <c r="V57" s="157"/>
      <c r="W57" s="157"/>
    </row>
    <row r="58" spans="1:23">
      <c r="A58" s="157"/>
      <c r="B58" s="157"/>
      <c r="C58" s="157"/>
      <c r="D58" s="157"/>
      <c r="E58" s="157"/>
      <c r="F58" s="157"/>
      <c r="G58" s="157"/>
      <c r="H58" s="157"/>
      <c r="J58" s="157"/>
      <c r="K58" s="157"/>
      <c r="L58" s="157"/>
      <c r="M58" s="157"/>
      <c r="N58" s="162"/>
      <c r="O58" s="162"/>
      <c r="P58" s="162"/>
      <c r="Q58" s="157"/>
      <c r="R58" s="157"/>
      <c r="S58" s="157"/>
      <c r="T58" s="157"/>
      <c r="U58" s="157"/>
      <c r="V58" s="157"/>
      <c r="W58" s="157"/>
    </row>
    <row r="59" spans="1:23">
      <c r="A59" s="157"/>
      <c r="B59" s="157"/>
      <c r="C59" s="157"/>
      <c r="D59" s="157"/>
      <c r="E59" s="157"/>
      <c r="F59" s="157"/>
      <c r="G59" s="157"/>
      <c r="H59" s="157"/>
      <c r="J59" s="157"/>
      <c r="K59" s="157"/>
      <c r="L59" s="157"/>
      <c r="M59" s="157"/>
      <c r="N59" s="162"/>
      <c r="O59" s="162"/>
      <c r="P59" s="162"/>
      <c r="Q59" s="157"/>
      <c r="R59" s="157"/>
      <c r="S59" s="157"/>
      <c r="T59" s="157"/>
      <c r="U59" s="157"/>
      <c r="V59" s="157"/>
      <c r="W59" s="157"/>
    </row>
    <row r="60" spans="1:23">
      <c r="A60" s="157"/>
      <c r="B60" s="157"/>
      <c r="C60" s="157"/>
      <c r="D60" s="157"/>
      <c r="E60" s="157"/>
      <c r="F60" s="157"/>
      <c r="G60" s="157"/>
      <c r="H60" s="157"/>
      <c r="J60" s="157"/>
      <c r="K60" s="157"/>
      <c r="L60" s="157"/>
      <c r="M60" s="157"/>
      <c r="N60" s="162"/>
      <c r="O60" s="162"/>
      <c r="P60" s="162"/>
      <c r="Q60" s="157"/>
      <c r="R60" s="157"/>
      <c r="S60" s="157"/>
      <c r="T60" s="157"/>
      <c r="U60" s="157"/>
      <c r="V60" s="157"/>
      <c r="W60" s="157"/>
    </row>
    <row r="61" spans="1:23">
      <c r="A61" s="157"/>
      <c r="B61" s="157"/>
      <c r="C61" s="157"/>
      <c r="D61" s="157"/>
      <c r="E61" s="157"/>
      <c r="F61" s="157"/>
      <c r="G61" s="157"/>
      <c r="H61" s="157"/>
      <c r="J61" s="157"/>
      <c r="K61" s="157"/>
      <c r="L61" s="157"/>
      <c r="M61" s="157"/>
      <c r="N61" s="162"/>
      <c r="O61" s="162"/>
      <c r="P61" s="162"/>
      <c r="Q61" s="157"/>
      <c r="R61" s="157"/>
      <c r="S61" s="157"/>
      <c r="T61" s="157"/>
      <c r="U61" s="157"/>
      <c r="V61" s="157"/>
      <c r="W61" s="157"/>
    </row>
    <row r="62" spans="1:23">
      <c r="A62" s="157"/>
      <c r="B62" s="157"/>
      <c r="C62" s="157"/>
      <c r="D62" s="157"/>
      <c r="E62" s="157"/>
      <c r="F62" s="157"/>
      <c r="G62" s="157"/>
      <c r="H62" s="157"/>
      <c r="J62" s="157"/>
      <c r="K62" s="157"/>
      <c r="L62" s="157"/>
      <c r="M62" s="157"/>
      <c r="N62" s="162"/>
      <c r="O62" s="162"/>
      <c r="P62" s="162"/>
      <c r="Q62" s="157"/>
      <c r="R62" s="157"/>
      <c r="S62" s="157"/>
      <c r="T62" s="157"/>
      <c r="U62" s="157"/>
      <c r="V62" s="157"/>
      <c r="W62" s="157"/>
    </row>
    <row r="63" spans="1:23">
      <c r="A63" s="157"/>
      <c r="B63" s="157"/>
      <c r="C63" s="157"/>
      <c r="D63" s="157"/>
      <c r="E63" s="157"/>
      <c r="F63" s="157"/>
      <c r="G63" s="157"/>
      <c r="H63" s="157"/>
      <c r="J63" s="157"/>
      <c r="K63" s="157"/>
      <c r="L63" s="157"/>
      <c r="M63" s="157"/>
      <c r="N63" s="162"/>
      <c r="O63" s="162"/>
      <c r="P63" s="162"/>
      <c r="Q63" s="157"/>
      <c r="R63" s="157"/>
      <c r="S63" s="157"/>
      <c r="T63" s="157"/>
      <c r="U63" s="157"/>
      <c r="V63" s="157"/>
      <c r="W63" s="157"/>
    </row>
    <row r="64" spans="1:23">
      <c r="A64" s="157"/>
      <c r="B64" s="157"/>
      <c r="C64" s="157"/>
      <c r="D64" s="157"/>
      <c r="E64" s="157"/>
      <c r="F64" s="157"/>
      <c r="G64" s="157"/>
      <c r="H64" s="157"/>
      <c r="J64" s="157"/>
      <c r="K64" s="157"/>
      <c r="L64" s="157"/>
      <c r="M64" s="157"/>
      <c r="N64" s="162"/>
      <c r="O64" s="162"/>
      <c r="P64" s="162"/>
      <c r="Q64" s="157"/>
      <c r="R64" s="157"/>
      <c r="S64" s="157"/>
      <c r="T64" s="157"/>
      <c r="U64" s="157"/>
      <c r="V64" s="157"/>
      <c r="W64" s="157"/>
    </row>
    <row r="65" spans="1:23">
      <c r="A65" s="157"/>
      <c r="B65" s="157"/>
      <c r="C65" s="157"/>
      <c r="D65" s="157"/>
      <c r="E65" s="157"/>
      <c r="F65" s="157"/>
      <c r="G65" s="157"/>
      <c r="H65" s="157"/>
      <c r="J65" s="157"/>
      <c r="K65" s="157"/>
      <c r="L65" s="157"/>
      <c r="M65" s="157"/>
      <c r="N65" s="162"/>
      <c r="O65" s="162"/>
      <c r="P65" s="162"/>
      <c r="Q65" s="157"/>
      <c r="R65" s="157"/>
      <c r="S65" s="157"/>
      <c r="T65" s="157"/>
      <c r="U65" s="157"/>
      <c r="V65" s="157"/>
      <c r="W65" s="157"/>
    </row>
    <row r="66" spans="1:23">
      <c r="A66" s="157"/>
      <c r="B66" s="157"/>
      <c r="C66" s="157"/>
      <c r="D66" s="157"/>
      <c r="E66" s="157"/>
      <c r="F66" s="157"/>
      <c r="G66" s="157"/>
      <c r="H66" s="157"/>
      <c r="J66" s="157"/>
      <c r="K66" s="157"/>
      <c r="L66" s="157"/>
      <c r="M66" s="157"/>
      <c r="N66" s="162"/>
      <c r="O66" s="162"/>
      <c r="P66" s="162"/>
      <c r="Q66" s="157"/>
      <c r="R66" s="157"/>
      <c r="S66" s="157"/>
      <c r="T66" s="157"/>
      <c r="U66" s="157"/>
      <c r="V66" s="157"/>
      <c r="W66" s="157"/>
    </row>
    <row r="67" spans="1:23">
      <c r="A67" s="157"/>
      <c r="B67" s="157"/>
      <c r="C67" s="157"/>
      <c r="D67" s="157"/>
      <c r="E67" s="157"/>
      <c r="F67" s="157"/>
      <c r="G67" s="157"/>
      <c r="H67" s="157"/>
      <c r="J67" s="157"/>
      <c r="K67" s="157"/>
      <c r="L67" s="157"/>
      <c r="M67" s="157"/>
      <c r="N67" s="162"/>
      <c r="O67" s="162"/>
      <c r="P67" s="162"/>
      <c r="Q67" s="157"/>
      <c r="R67" s="157"/>
      <c r="S67" s="157"/>
      <c r="T67" s="157"/>
      <c r="U67" s="157"/>
      <c r="V67" s="157"/>
      <c r="W67" s="157"/>
    </row>
    <row r="68" spans="1:23">
      <c r="A68" s="157"/>
      <c r="B68" s="157"/>
      <c r="C68" s="157"/>
      <c r="D68" s="157"/>
      <c r="E68" s="157"/>
      <c r="F68" s="157"/>
      <c r="G68" s="157"/>
      <c r="H68" s="157"/>
      <c r="J68" s="157"/>
      <c r="K68" s="157"/>
      <c r="L68" s="157"/>
      <c r="M68" s="157"/>
      <c r="N68" s="162"/>
      <c r="O68" s="162"/>
      <c r="P68" s="162"/>
      <c r="Q68" s="157"/>
      <c r="R68" s="157"/>
      <c r="S68" s="157"/>
      <c r="T68" s="157"/>
      <c r="U68" s="157"/>
      <c r="V68" s="157"/>
      <c r="W68" s="157"/>
    </row>
    <row r="69" spans="1:23">
      <c r="A69" s="157"/>
      <c r="B69" s="157"/>
      <c r="C69" s="157"/>
      <c r="D69" s="157"/>
      <c r="E69" s="157"/>
      <c r="F69" s="157"/>
      <c r="G69" s="157"/>
      <c r="H69" s="157"/>
      <c r="J69" s="157"/>
      <c r="K69" s="157"/>
      <c r="L69" s="157"/>
      <c r="M69" s="157"/>
      <c r="N69" s="162"/>
      <c r="O69" s="162"/>
      <c r="P69" s="162"/>
      <c r="Q69" s="157"/>
      <c r="R69" s="157"/>
      <c r="S69" s="157"/>
      <c r="T69" s="157"/>
      <c r="U69" s="157"/>
      <c r="V69" s="157"/>
      <c r="W69" s="157"/>
    </row>
    <row r="70" spans="1:23">
      <c r="A70" s="157"/>
      <c r="B70" s="157"/>
      <c r="C70" s="157"/>
      <c r="D70" s="157"/>
      <c r="E70" s="157"/>
      <c r="F70" s="157"/>
      <c r="G70" s="157"/>
      <c r="H70" s="157"/>
      <c r="J70" s="157"/>
      <c r="K70" s="157"/>
      <c r="L70" s="157"/>
      <c r="M70" s="157"/>
      <c r="N70" s="162"/>
      <c r="O70" s="162"/>
      <c r="P70" s="162"/>
      <c r="Q70" s="157"/>
      <c r="R70" s="157"/>
      <c r="S70" s="157"/>
      <c r="T70" s="157"/>
      <c r="U70" s="157"/>
      <c r="V70" s="157"/>
      <c r="W70" s="157"/>
    </row>
    <row r="71" spans="1:23">
      <c r="A71" s="157"/>
      <c r="B71" s="157"/>
      <c r="C71" s="157"/>
      <c r="D71" s="157"/>
      <c r="E71" s="157"/>
      <c r="F71" s="157"/>
      <c r="G71" s="157"/>
      <c r="H71" s="157"/>
      <c r="J71" s="157"/>
      <c r="K71" s="157"/>
      <c r="L71" s="157"/>
      <c r="M71" s="157"/>
      <c r="N71" s="162"/>
      <c r="O71" s="162"/>
      <c r="P71" s="162"/>
      <c r="Q71" s="157"/>
      <c r="R71" s="157"/>
      <c r="S71" s="157"/>
      <c r="T71" s="157"/>
      <c r="U71" s="157"/>
      <c r="V71" s="157"/>
      <c r="W71" s="157"/>
    </row>
    <row r="72" spans="1:23">
      <c r="A72" s="157"/>
      <c r="B72" s="157"/>
      <c r="C72" s="157"/>
      <c r="D72" s="157"/>
      <c r="E72" s="157"/>
      <c r="F72" s="157"/>
      <c r="G72" s="157"/>
      <c r="H72" s="157"/>
      <c r="J72" s="157"/>
      <c r="K72" s="157"/>
      <c r="L72" s="157"/>
      <c r="M72" s="157"/>
      <c r="N72" s="162"/>
      <c r="O72" s="162"/>
      <c r="P72" s="162"/>
      <c r="Q72" s="157"/>
      <c r="R72" s="157"/>
      <c r="S72" s="157"/>
      <c r="T72" s="157"/>
      <c r="U72" s="157"/>
      <c r="V72" s="157"/>
      <c r="W72" s="157"/>
    </row>
    <row r="73" spans="1:23">
      <c r="A73" s="157"/>
      <c r="B73" s="157"/>
      <c r="C73" s="157"/>
      <c r="D73" s="157"/>
      <c r="E73" s="157"/>
      <c r="F73" s="157"/>
      <c r="G73" s="157"/>
      <c r="H73" s="157"/>
      <c r="J73" s="157"/>
      <c r="K73" s="157"/>
      <c r="L73" s="157"/>
      <c r="M73" s="157"/>
      <c r="N73" s="162"/>
      <c r="O73" s="162"/>
      <c r="P73" s="162"/>
      <c r="Q73" s="157"/>
      <c r="R73" s="157"/>
      <c r="S73" s="157"/>
      <c r="T73" s="157"/>
      <c r="U73" s="157"/>
      <c r="V73" s="157"/>
      <c r="W73" s="157"/>
    </row>
    <row r="74" spans="1:23">
      <c r="A74" s="157"/>
      <c r="B74" s="157"/>
      <c r="C74" s="157"/>
      <c r="D74" s="157"/>
      <c r="E74" s="157"/>
      <c r="F74" s="157"/>
      <c r="G74" s="157"/>
      <c r="H74" s="157"/>
      <c r="J74" s="157"/>
      <c r="K74" s="157"/>
      <c r="L74" s="157"/>
      <c r="M74" s="157"/>
      <c r="N74" s="162"/>
      <c r="O74" s="162"/>
      <c r="P74" s="162"/>
      <c r="Q74" s="157"/>
      <c r="R74" s="157"/>
      <c r="S74" s="157"/>
      <c r="T74" s="157"/>
      <c r="U74" s="157"/>
      <c r="V74" s="157"/>
      <c r="W74" s="157"/>
    </row>
    <row r="75" spans="1:23">
      <c r="A75" s="157"/>
      <c r="B75" s="157"/>
      <c r="C75" s="157"/>
      <c r="D75" s="157"/>
      <c r="E75" s="157"/>
      <c r="F75" s="157"/>
      <c r="G75" s="157"/>
      <c r="H75" s="157"/>
      <c r="J75" s="157"/>
      <c r="K75" s="157"/>
      <c r="L75" s="157"/>
      <c r="M75" s="157"/>
      <c r="N75" s="162"/>
      <c r="O75" s="162"/>
      <c r="P75" s="162"/>
      <c r="Q75" s="157"/>
      <c r="R75" s="157"/>
      <c r="S75" s="157"/>
      <c r="T75" s="157"/>
      <c r="U75" s="157"/>
      <c r="V75" s="157"/>
      <c r="W75" s="157"/>
    </row>
    <row r="76" spans="1:23">
      <c r="A76" s="157"/>
      <c r="B76" s="157"/>
      <c r="C76" s="157"/>
      <c r="D76" s="157"/>
      <c r="E76" s="157"/>
      <c r="F76" s="157"/>
      <c r="G76" s="157"/>
      <c r="H76" s="157"/>
      <c r="J76" s="157"/>
      <c r="K76" s="157"/>
      <c r="L76" s="157"/>
      <c r="M76" s="157"/>
      <c r="N76" s="162"/>
      <c r="O76" s="162"/>
      <c r="P76" s="162"/>
      <c r="Q76" s="157"/>
      <c r="R76" s="157"/>
      <c r="S76" s="157"/>
      <c r="T76" s="157"/>
      <c r="U76" s="157"/>
      <c r="V76" s="157"/>
      <c r="W76" s="157"/>
    </row>
    <row r="77" spans="1:23">
      <c r="A77" s="157"/>
      <c r="B77" s="157"/>
      <c r="C77" s="157"/>
      <c r="D77" s="157"/>
      <c r="E77" s="157"/>
      <c r="F77" s="157"/>
      <c r="G77" s="157"/>
      <c r="H77" s="157"/>
      <c r="J77" s="157"/>
      <c r="K77" s="157"/>
      <c r="L77" s="157"/>
      <c r="M77" s="157"/>
      <c r="N77" s="162"/>
      <c r="O77" s="162"/>
      <c r="P77" s="162"/>
      <c r="Q77" s="157"/>
      <c r="R77" s="157"/>
      <c r="S77" s="157"/>
      <c r="T77" s="157"/>
      <c r="U77" s="157"/>
      <c r="V77" s="157"/>
      <c r="W77" s="157"/>
    </row>
    <row r="78" spans="1:23">
      <c r="A78" s="157"/>
      <c r="B78" s="157"/>
      <c r="C78" s="157"/>
      <c r="D78" s="157"/>
      <c r="E78" s="157"/>
      <c r="F78" s="157"/>
      <c r="G78" s="157"/>
      <c r="H78" s="157"/>
      <c r="J78" s="157"/>
      <c r="K78" s="157"/>
      <c r="L78" s="157"/>
      <c r="M78" s="157"/>
      <c r="N78" s="162"/>
      <c r="O78" s="162"/>
      <c r="P78" s="162"/>
      <c r="Q78" s="157"/>
      <c r="R78" s="157"/>
      <c r="S78" s="157"/>
      <c r="T78" s="157"/>
      <c r="U78" s="157"/>
      <c r="V78" s="157"/>
      <c r="W78" s="157"/>
    </row>
    <row r="79" spans="1:23">
      <c r="A79" s="157"/>
      <c r="B79" s="157"/>
      <c r="C79" s="157"/>
      <c r="D79" s="157"/>
      <c r="E79" s="157"/>
      <c r="F79" s="157"/>
      <c r="G79" s="157"/>
      <c r="H79" s="157"/>
      <c r="J79" s="157"/>
      <c r="K79" s="157"/>
      <c r="L79" s="157"/>
      <c r="M79" s="157"/>
      <c r="N79" s="162"/>
      <c r="O79" s="162"/>
      <c r="P79" s="162"/>
      <c r="Q79" s="157"/>
      <c r="R79" s="157"/>
      <c r="S79" s="157"/>
      <c r="T79" s="157"/>
      <c r="U79" s="157"/>
      <c r="V79" s="157"/>
      <c r="W79" s="157"/>
    </row>
    <row r="80" spans="1:23">
      <c r="A80" s="157"/>
      <c r="B80" s="157"/>
      <c r="C80" s="157"/>
      <c r="D80" s="157"/>
      <c r="E80" s="157"/>
      <c r="F80" s="157"/>
      <c r="G80" s="157"/>
      <c r="H80" s="157"/>
      <c r="J80" s="157"/>
      <c r="K80" s="157"/>
      <c r="L80" s="157"/>
      <c r="M80" s="157"/>
      <c r="N80" s="162"/>
      <c r="O80" s="162"/>
      <c r="P80" s="162"/>
      <c r="Q80" s="157"/>
      <c r="R80" s="157"/>
      <c r="S80" s="157"/>
      <c r="T80" s="157"/>
      <c r="U80" s="157"/>
      <c r="V80" s="157"/>
      <c r="W80" s="157"/>
    </row>
    <row r="81" spans="1:23">
      <c r="A81" s="157"/>
      <c r="B81" s="157"/>
      <c r="C81" s="157"/>
      <c r="D81" s="157"/>
      <c r="E81" s="157"/>
      <c r="F81" s="157"/>
      <c r="G81" s="157"/>
      <c r="H81" s="157"/>
      <c r="J81" s="157"/>
      <c r="K81" s="157"/>
      <c r="L81" s="157"/>
      <c r="M81" s="157"/>
      <c r="N81" s="162"/>
      <c r="O81" s="162"/>
      <c r="P81" s="162"/>
      <c r="Q81" s="157"/>
      <c r="R81" s="157"/>
      <c r="S81" s="157"/>
      <c r="T81" s="157"/>
      <c r="U81" s="157"/>
      <c r="V81" s="157"/>
      <c r="W81" s="157"/>
    </row>
    <row r="82" spans="1:23">
      <c r="A82" s="157"/>
      <c r="B82" s="157"/>
      <c r="C82" s="157"/>
      <c r="D82" s="157"/>
      <c r="E82" s="157"/>
      <c r="F82" s="157"/>
      <c r="G82" s="157"/>
      <c r="H82" s="157"/>
      <c r="J82" s="157"/>
      <c r="K82" s="157"/>
      <c r="L82" s="157"/>
      <c r="M82" s="157"/>
      <c r="N82" s="162"/>
      <c r="O82" s="162"/>
      <c r="P82" s="162"/>
      <c r="Q82" s="157"/>
      <c r="R82" s="157"/>
      <c r="S82" s="157"/>
      <c r="T82" s="157"/>
      <c r="U82" s="157"/>
      <c r="V82" s="157"/>
      <c r="W82" s="157"/>
    </row>
    <row r="83" spans="1:23">
      <c r="A83" s="157"/>
      <c r="B83" s="157"/>
      <c r="C83" s="157"/>
      <c r="D83" s="157"/>
      <c r="E83" s="157"/>
      <c r="F83" s="157"/>
      <c r="G83" s="157"/>
      <c r="H83" s="157"/>
      <c r="J83" s="157"/>
      <c r="K83" s="157"/>
      <c r="L83" s="157"/>
      <c r="M83" s="157"/>
      <c r="N83" s="162"/>
      <c r="O83" s="162"/>
      <c r="P83" s="162"/>
      <c r="Q83" s="157"/>
      <c r="R83" s="157"/>
      <c r="S83" s="157"/>
      <c r="T83" s="157"/>
      <c r="U83" s="157"/>
      <c r="V83" s="157"/>
      <c r="W83" s="157"/>
    </row>
    <row r="84" spans="1:23">
      <c r="A84" s="157"/>
      <c r="B84" s="157"/>
      <c r="C84" s="157"/>
      <c r="D84" s="157"/>
      <c r="E84" s="157"/>
      <c r="F84" s="157"/>
      <c r="G84" s="157"/>
      <c r="H84" s="157"/>
      <c r="J84" s="157"/>
      <c r="K84" s="157"/>
      <c r="L84" s="157"/>
      <c r="M84" s="157"/>
      <c r="N84" s="162"/>
      <c r="O84" s="162"/>
      <c r="P84" s="162"/>
      <c r="Q84" s="157"/>
      <c r="R84" s="157"/>
      <c r="S84" s="157"/>
      <c r="T84" s="157"/>
      <c r="U84" s="157"/>
      <c r="V84" s="157"/>
      <c r="W84" s="157"/>
    </row>
    <row r="85" spans="1:23">
      <c r="A85" s="157"/>
      <c r="B85" s="157"/>
      <c r="C85" s="157"/>
      <c r="D85" s="157"/>
      <c r="E85" s="157"/>
      <c r="F85" s="157"/>
      <c r="G85" s="157"/>
      <c r="H85" s="157"/>
      <c r="J85" s="157"/>
      <c r="K85" s="157"/>
      <c r="L85" s="157"/>
      <c r="M85" s="157"/>
      <c r="N85" s="162"/>
      <c r="O85" s="162"/>
      <c r="P85" s="162"/>
      <c r="Q85" s="157"/>
      <c r="R85" s="157"/>
      <c r="S85" s="157"/>
      <c r="T85" s="157"/>
      <c r="U85" s="157"/>
      <c r="V85" s="157"/>
      <c r="W85" s="157"/>
    </row>
    <row r="86" spans="1:23">
      <c r="A86" s="157"/>
      <c r="B86" s="157"/>
      <c r="C86" s="157"/>
      <c r="D86" s="157"/>
      <c r="E86" s="157"/>
      <c r="F86" s="157"/>
      <c r="G86" s="157"/>
      <c r="H86" s="157"/>
      <c r="J86" s="157"/>
      <c r="K86" s="157"/>
      <c r="L86" s="157"/>
      <c r="M86" s="157"/>
      <c r="N86" s="162"/>
      <c r="O86" s="162"/>
      <c r="P86" s="162"/>
      <c r="Q86" s="157"/>
      <c r="R86" s="157"/>
      <c r="S86" s="157"/>
      <c r="T86" s="157"/>
      <c r="U86" s="157"/>
      <c r="V86" s="157"/>
      <c r="W86" s="157"/>
    </row>
    <row r="87" spans="1:23">
      <c r="A87" s="157"/>
      <c r="B87" s="157"/>
      <c r="C87" s="157"/>
      <c r="D87" s="157"/>
      <c r="E87" s="157"/>
      <c r="F87" s="157"/>
      <c r="G87" s="157"/>
      <c r="H87" s="157"/>
      <c r="J87" s="157"/>
      <c r="K87" s="157"/>
      <c r="L87" s="157"/>
      <c r="M87" s="157"/>
      <c r="N87" s="162"/>
      <c r="O87" s="162"/>
      <c r="P87" s="162"/>
      <c r="Q87" s="157"/>
      <c r="R87" s="157"/>
      <c r="S87" s="157"/>
      <c r="T87" s="157"/>
      <c r="U87" s="157"/>
      <c r="V87" s="157"/>
      <c r="W87" s="157"/>
    </row>
    <row r="88" spans="1:23">
      <c r="A88" s="157"/>
      <c r="B88" s="157"/>
      <c r="C88" s="157"/>
      <c r="D88" s="157"/>
      <c r="E88" s="157"/>
      <c r="F88" s="157"/>
      <c r="G88" s="157"/>
      <c r="H88" s="157"/>
      <c r="J88" s="157"/>
      <c r="K88" s="157"/>
      <c r="L88" s="157"/>
      <c r="M88" s="157"/>
      <c r="N88" s="162"/>
      <c r="O88" s="162"/>
      <c r="P88" s="162"/>
      <c r="Q88" s="157"/>
      <c r="R88" s="157"/>
      <c r="S88" s="157"/>
      <c r="T88" s="157"/>
      <c r="U88" s="157"/>
      <c r="V88" s="157"/>
      <c r="W88" s="157"/>
    </row>
    <row r="89" spans="1:23">
      <c r="A89" s="157"/>
      <c r="B89" s="157"/>
      <c r="C89" s="157"/>
      <c r="D89" s="157"/>
      <c r="E89" s="157"/>
      <c r="F89" s="157"/>
      <c r="G89" s="157"/>
      <c r="H89" s="157"/>
      <c r="J89" s="157"/>
      <c r="K89" s="157"/>
      <c r="L89" s="157"/>
      <c r="M89" s="157"/>
      <c r="N89" s="162"/>
      <c r="O89" s="162"/>
      <c r="P89" s="162"/>
      <c r="Q89" s="157"/>
      <c r="R89" s="157"/>
      <c r="S89" s="157"/>
      <c r="T89" s="157"/>
      <c r="U89" s="157"/>
      <c r="V89" s="157"/>
      <c r="W89" s="157"/>
    </row>
    <row r="90" spans="1:23">
      <c r="A90" s="157"/>
      <c r="B90" s="157"/>
      <c r="C90" s="157"/>
      <c r="D90" s="157"/>
      <c r="E90" s="157"/>
      <c r="F90" s="157"/>
      <c r="G90" s="157"/>
      <c r="H90" s="157"/>
      <c r="J90" s="157"/>
      <c r="K90" s="157"/>
      <c r="L90" s="157"/>
      <c r="M90" s="157"/>
      <c r="N90" s="162"/>
      <c r="O90" s="162"/>
      <c r="P90" s="162"/>
      <c r="Q90" s="157"/>
      <c r="R90" s="157"/>
      <c r="S90" s="157"/>
      <c r="T90" s="157"/>
      <c r="U90" s="157"/>
      <c r="V90" s="157"/>
      <c r="W90" s="157"/>
    </row>
    <row r="91" spans="1:23">
      <c r="A91" s="157"/>
      <c r="B91" s="157"/>
      <c r="C91" s="157"/>
      <c r="D91" s="157"/>
      <c r="E91" s="157"/>
      <c r="F91" s="157"/>
      <c r="G91" s="157"/>
      <c r="H91" s="157"/>
      <c r="J91" s="157"/>
      <c r="K91" s="157"/>
      <c r="L91" s="157"/>
      <c r="M91" s="157"/>
      <c r="N91" s="162"/>
      <c r="O91" s="162"/>
      <c r="P91" s="162"/>
      <c r="Q91" s="157"/>
      <c r="R91" s="157"/>
      <c r="S91" s="157"/>
      <c r="T91" s="157"/>
      <c r="U91" s="157"/>
      <c r="V91" s="157"/>
      <c r="W91" s="157"/>
    </row>
    <row r="92" spans="1:23">
      <c r="A92" s="157"/>
      <c r="B92" s="157"/>
      <c r="C92" s="157"/>
      <c r="D92" s="157"/>
      <c r="E92" s="157"/>
      <c r="F92" s="157"/>
      <c r="G92" s="157"/>
      <c r="H92" s="157"/>
      <c r="J92" s="157"/>
      <c r="K92" s="157"/>
      <c r="L92" s="157"/>
      <c r="M92" s="157"/>
      <c r="N92" s="162"/>
      <c r="O92" s="162"/>
      <c r="P92" s="162"/>
      <c r="Q92" s="157"/>
      <c r="R92" s="157"/>
      <c r="S92" s="157"/>
      <c r="T92" s="157"/>
      <c r="U92" s="157"/>
      <c r="V92" s="157"/>
      <c r="W92" s="157"/>
    </row>
    <row r="93" spans="1:23">
      <c r="A93" s="157"/>
      <c r="B93" s="157"/>
      <c r="C93" s="157"/>
      <c r="D93" s="157"/>
      <c r="E93" s="157"/>
      <c r="F93" s="157"/>
      <c r="G93" s="157"/>
      <c r="H93" s="157"/>
      <c r="J93" s="157"/>
      <c r="K93" s="157"/>
      <c r="L93" s="157"/>
      <c r="M93" s="157"/>
      <c r="N93" s="162"/>
      <c r="O93" s="162"/>
      <c r="P93" s="162"/>
      <c r="Q93" s="157"/>
      <c r="R93" s="157"/>
      <c r="S93" s="157"/>
      <c r="T93" s="157"/>
      <c r="U93" s="157"/>
      <c r="V93" s="157"/>
      <c r="W93" s="157"/>
    </row>
    <row r="94" spans="1:23">
      <c r="A94" s="157"/>
      <c r="B94" s="157"/>
      <c r="C94" s="157"/>
      <c r="D94" s="157"/>
      <c r="E94" s="157"/>
      <c r="F94" s="157"/>
      <c r="G94" s="157"/>
      <c r="H94" s="157"/>
      <c r="J94" s="157"/>
      <c r="K94" s="157"/>
      <c r="L94" s="157"/>
      <c r="M94" s="157"/>
      <c r="N94" s="162"/>
      <c r="O94" s="162"/>
      <c r="P94" s="162"/>
      <c r="Q94" s="157"/>
      <c r="R94" s="157"/>
      <c r="S94" s="157"/>
      <c r="T94" s="157"/>
      <c r="U94" s="157"/>
      <c r="V94" s="157"/>
      <c r="W94" s="157"/>
    </row>
    <row r="95" spans="1:23">
      <c r="A95" s="157"/>
      <c r="B95" s="157"/>
      <c r="C95" s="157"/>
      <c r="D95" s="157"/>
      <c r="E95" s="157"/>
      <c r="F95" s="157"/>
      <c r="G95" s="157"/>
      <c r="H95" s="157"/>
      <c r="J95" s="157"/>
      <c r="K95" s="157"/>
      <c r="L95" s="157"/>
      <c r="M95" s="157"/>
      <c r="N95" s="162"/>
      <c r="O95" s="162"/>
      <c r="P95" s="162"/>
      <c r="Q95" s="157"/>
      <c r="R95" s="157"/>
      <c r="S95" s="157"/>
      <c r="T95" s="157"/>
      <c r="U95" s="157"/>
      <c r="V95" s="157"/>
      <c r="W95" s="157"/>
    </row>
    <row r="96" spans="1:23">
      <c r="A96" s="157"/>
      <c r="B96" s="157"/>
      <c r="C96" s="157"/>
      <c r="D96" s="157"/>
      <c r="E96" s="157"/>
      <c r="F96" s="157"/>
      <c r="G96" s="157"/>
      <c r="H96" s="157"/>
      <c r="J96" s="157"/>
      <c r="K96" s="157"/>
      <c r="L96" s="157"/>
      <c r="M96" s="157"/>
      <c r="N96" s="162"/>
      <c r="O96" s="162"/>
      <c r="P96" s="162"/>
      <c r="Q96" s="157"/>
      <c r="R96" s="157"/>
      <c r="S96" s="157"/>
      <c r="T96" s="157"/>
      <c r="U96" s="157"/>
      <c r="V96" s="157"/>
      <c r="W96" s="157"/>
    </row>
    <row r="97" spans="1:23">
      <c r="A97" s="157"/>
      <c r="B97" s="157"/>
      <c r="C97" s="157"/>
      <c r="D97" s="157"/>
      <c r="E97" s="157"/>
      <c r="F97" s="157"/>
      <c r="G97" s="157"/>
      <c r="H97" s="157"/>
      <c r="J97" s="157"/>
      <c r="K97" s="157"/>
      <c r="L97" s="157"/>
      <c r="M97" s="157"/>
      <c r="N97" s="162"/>
      <c r="O97" s="162"/>
      <c r="P97" s="162"/>
      <c r="Q97" s="157"/>
      <c r="R97" s="157"/>
      <c r="S97" s="157"/>
      <c r="T97" s="157"/>
      <c r="U97" s="157"/>
      <c r="V97" s="157"/>
      <c r="W97" s="157"/>
    </row>
    <row r="98" spans="1:23">
      <c r="A98" s="157"/>
      <c r="B98" s="157"/>
      <c r="C98" s="157"/>
      <c r="D98" s="157"/>
      <c r="E98" s="157"/>
      <c r="F98" s="157"/>
      <c r="G98" s="157"/>
      <c r="H98" s="157"/>
      <c r="J98" s="157"/>
      <c r="K98" s="157"/>
      <c r="L98" s="157"/>
      <c r="M98" s="157"/>
      <c r="N98" s="162"/>
      <c r="O98" s="162"/>
      <c r="P98" s="162"/>
      <c r="Q98" s="157"/>
      <c r="R98" s="157"/>
      <c r="S98" s="157"/>
      <c r="T98" s="157"/>
      <c r="U98" s="157"/>
      <c r="V98" s="157"/>
      <c r="W98" s="157"/>
    </row>
    <row r="99" spans="1:23">
      <c r="A99" s="157"/>
      <c r="B99" s="157"/>
      <c r="C99" s="157"/>
      <c r="D99" s="157"/>
      <c r="E99" s="157"/>
      <c r="F99" s="157"/>
      <c r="G99" s="157"/>
      <c r="H99" s="157"/>
      <c r="J99" s="157"/>
      <c r="K99" s="157"/>
      <c r="L99" s="157"/>
      <c r="M99" s="157"/>
      <c r="N99" s="162"/>
      <c r="O99" s="162"/>
      <c r="P99" s="162"/>
      <c r="Q99" s="157"/>
      <c r="R99" s="157"/>
      <c r="S99" s="157"/>
      <c r="T99" s="157"/>
      <c r="U99" s="157"/>
      <c r="V99" s="157"/>
      <c r="W99" s="157"/>
    </row>
    <row r="100" spans="1:23">
      <c r="A100" s="157"/>
      <c r="B100" s="157"/>
      <c r="C100" s="157"/>
      <c r="D100" s="157"/>
      <c r="E100" s="157"/>
      <c r="F100" s="157"/>
      <c r="G100" s="157"/>
      <c r="H100" s="157"/>
      <c r="J100" s="157"/>
      <c r="K100" s="157"/>
      <c r="L100" s="157"/>
      <c r="M100" s="157"/>
      <c r="N100" s="162"/>
      <c r="O100" s="162"/>
      <c r="P100" s="162"/>
      <c r="Q100" s="157"/>
      <c r="R100" s="157"/>
      <c r="S100" s="157"/>
      <c r="T100" s="157"/>
      <c r="U100" s="157"/>
      <c r="V100" s="157"/>
      <c r="W100" s="157"/>
    </row>
    <row r="101" spans="1:23">
      <c r="A101" s="157"/>
      <c r="B101" s="157"/>
      <c r="C101" s="157"/>
      <c r="D101" s="157"/>
      <c r="E101" s="157"/>
      <c r="F101" s="157"/>
      <c r="G101" s="157"/>
      <c r="H101" s="157"/>
      <c r="J101" s="157"/>
      <c r="K101" s="157"/>
      <c r="L101" s="157"/>
      <c r="M101" s="157"/>
      <c r="N101" s="162"/>
      <c r="O101" s="162"/>
      <c r="P101" s="162"/>
      <c r="Q101" s="157"/>
      <c r="R101" s="157"/>
      <c r="S101" s="157"/>
      <c r="T101" s="157"/>
      <c r="U101" s="157"/>
      <c r="V101" s="157"/>
      <c r="W101" s="157"/>
    </row>
    <row r="102" spans="1:23">
      <c r="A102" s="157"/>
      <c r="B102" s="157"/>
      <c r="C102" s="157"/>
      <c r="D102" s="157"/>
      <c r="E102" s="157"/>
      <c r="F102" s="157"/>
      <c r="G102" s="157"/>
      <c r="H102" s="157"/>
      <c r="J102" s="157"/>
      <c r="K102" s="157"/>
      <c r="L102" s="157"/>
      <c r="M102" s="157"/>
      <c r="N102" s="162"/>
      <c r="O102" s="162"/>
      <c r="P102" s="162"/>
      <c r="Q102" s="157"/>
      <c r="R102" s="157"/>
      <c r="S102" s="157"/>
      <c r="T102" s="157"/>
      <c r="U102" s="157"/>
      <c r="V102" s="157"/>
      <c r="W102" s="157"/>
    </row>
    <row r="103" spans="1:23">
      <c r="A103" s="157"/>
      <c r="B103" s="157"/>
      <c r="C103" s="157"/>
      <c r="D103" s="157"/>
      <c r="E103" s="157"/>
      <c r="F103" s="157"/>
      <c r="G103" s="157"/>
      <c r="H103" s="157"/>
      <c r="J103" s="157"/>
      <c r="K103" s="157"/>
      <c r="L103" s="157"/>
      <c r="M103" s="157"/>
      <c r="N103" s="162"/>
      <c r="O103" s="162"/>
      <c r="P103" s="162"/>
      <c r="Q103" s="157"/>
      <c r="R103" s="157"/>
      <c r="S103" s="157"/>
      <c r="T103" s="157"/>
      <c r="U103" s="157"/>
      <c r="V103" s="157"/>
      <c r="W103" s="157"/>
    </row>
    <row r="104" spans="1:23">
      <c r="A104" s="157"/>
      <c r="B104" s="157"/>
      <c r="C104" s="157"/>
      <c r="D104" s="157"/>
      <c r="E104" s="157"/>
      <c r="F104" s="157"/>
      <c r="G104" s="157"/>
      <c r="H104" s="157"/>
      <c r="J104" s="157"/>
      <c r="K104" s="157"/>
      <c r="L104" s="157"/>
      <c r="M104" s="157"/>
      <c r="N104" s="162"/>
      <c r="O104" s="162"/>
      <c r="P104" s="162"/>
      <c r="Q104" s="157"/>
      <c r="R104" s="157"/>
      <c r="S104" s="157"/>
      <c r="T104" s="157"/>
      <c r="U104" s="157"/>
      <c r="V104" s="157"/>
      <c r="W104" s="157"/>
    </row>
    <row r="105" spans="1:23">
      <c r="A105" s="157"/>
      <c r="B105" s="157"/>
      <c r="C105" s="157"/>
      <c r="D105" s="157"/>
      <c r="E105" s="157"/>
      <c r="F105" s="157"/>
      <c r="G105" s="157"/>
      <c r="H105" s="157"/>
      <c r="J105" s="157"/>
      <c r="K105" s="157"/>
      <c r="L105" s="157"/>
      <c r="M105" s="157"/>
      <c r="N105" s="162"/>
      <c r="O105" s="162"/>
      <c r="P105" s="162"/>
      <c r="Q105" s="157"/>
      <c r="R105" s="157"/>
      <c r="S105" s="157"/>
      <c r="T105" s="157"/>
      <c r="U105" s="157"/>
      <c r="V105" s="157"/>
      <c r="W105" s="157"/>
    </row>
    <row r="106" spans="1:23">
      <c r="A106" s="157"/>
      <c r="B106" s="157"/>
      <c r="C106" s="157"/>
      <c r="D106" s="157"/>
      <c r="E106" s="157"/>
      <c r="F106" s="157"/>
      <c r="G106" s="157"/>
      <c r="H106" s="157"/>
      <c r="J106" s="157"/>
      <c r="K106" s="157"/>
      <c r="L106" s="157"/>
      <c r="M106" s="157"/>
      <c r="N106" s="162"/>
      <c r="O106" s="162"/>
      <c r="P106" s="162"/>
      <c r="Q106" s="157"/>
      <c r="R106" s="157"/>
      <c r="S106" s="157"/>
      <c r="T106" s="157"/>
      <c r="U106" s="157"/>
      <c r="V106" s="157"/>
      <c r="W106" s="157"/>
    </row>
    <row r="107" spans="1:23">
      <c r="A107" s="157"/>
      <c r="B107" s="157"/>
      <c r="C107" s="157"/>
      <c r="D107" s="157"/>
      <c r="E107" s="157"/>
      <c r="F107" s="157"/>
      <c r="G107" s="157"/>
      <c r="H107" s="157"/>
      <c r="J107" s="157"/>
      <c r="K107" s="157"/>
      <c r="L107" s="157"/>
      <c r="M107" s="157"/>
      <c r="N107" s="162"/>
      <c r="O107" s="162"/>
      <c r="P107" s="162"/>
      <c r="Q107" s="157"/>
      <c r="R107" s="157"/>
      <c r="S107" s="157"/>
      <c r="T107" s="157"/>
      <c r="U107" s="157"/>
      <c r="V107" s="157"/>
      <c r="W107" s="157"/>
    </row>
    <row r="108" spans="1:23">
      <c r="A108" s="157"/>
      <c r="B108" s="157"/>
      <c r="C108" s="157"/>
      <c r="D108" s="157"/>
      <c r="E108" s="157"/>
      <c r="F108" s="157"/>
      <c r="G108" s="157"/>
      <c r="H108" s="157"/>
      <c r="J108" s="157"/>
      <c r="K108" s="157"/>
      <c r="L108" s="157"/>
      <c r="M108" s="157"/>
      <c r="N108" s="162"/>
      <c r="O108" s="162"/>
      <c r="P108" s="162"/>
      <c r="Q108" s="157"/>
      <c r="R108" s="157"/>
      <c r="S108" s="157"/>
      <c r="T108" s="157"/>
      <c r="U108" s="157"/>
      <c r="V108" s="157"/>
      <c r="W108" s="157"/>
    </row>
    <row r="109" spans="1:23">
      <c r="A109" s="157"/>
      <c r="B109" s="157"/>
      <c r="C109" s="157"/>
      <c r="D109" s="157"/>
      <c r="E109" s="157"/>
      <c r="F109" s="157"/>
      <c r="G109" s="157"/>
      <c r="H109" s="157"/>
      <c r="J109" s="157"/>
      <c r="K109" s="157"/>
      <c r="L109" s="157"/>
      <c r="M109" s="157"/>
      <c r="N109" s="162"/>
      <c r="O109" s="162"/>
      <c r="P109" s="162"/>
      <c r="Q109" s="157"/>
      <c r="R109" s="157"/>
      <c r="S109" s="157"/>
      <c r="T109" s="157"/>
      <c r="U109" s="157"/>
      <c r="V109" s="157"/>
      <c r="W109" s="157"/>
    </row>
    <row r="110" spans="1:23">
      <c r="A110" s="157"/>
      <c r="B110" s="157"/>
      <c r="C110" s="157"/>
      <c r="D110" s="157"/>
      <c r="E110" s="157"/>
      <c r="F110" s="157"/>
      <c r="G110" s="157"/>
      <c r="H110" s="157"/>
      <c r="J110" s="157"/>
      <c r="K110" s="157"/>
      <c r="L110" s="157"/>
      <c r="M110" s="157"/>
      <c r="N110" s="162"/>
      <c r="O110" s="162"/>
      <c r="P110" s="162"/>
      <c r="Q110" s="157"/>
      <c r="R110" s="157"/>
      <c r="S110" s="157"/>
      <c r="T110" s="157"/>
      <c r="U110" s="157"/>
      <c r="V110" s="157"/>
      <c r="W110" s="157"/>
    </row>
    <row r="111" spans="1:23">
      <c r="A111" s="157"/>
      <c r="B111" s="157"/>
      <c r="C111" s="157"/>
      <c r="D111" s="157"/>
      <c r="E111" s="157"/>
      <c r="F111" s="157"/>
      <c r="G111" s="157"/>
      <c r="H111" s="157"/>
      <c r="J111" s="157"/>
      <c r="K111" s="157"/>
      <c r="L111" s="157"/>
      <c r="M111" s="157"/>
      <c r="N111" s="162"/>
      <c r="O111" s="162"/>
      <c r="P111" s="162"/>
      <c r="Q111" s="157"/>
      <c r="R111" s="157"/>
      <c r="S111" s="157"/>
      <c r="T111" s="157"/>
      <c r="U111" s="157"/>
      <c r="V111" s="157"/>
      <c r="W111" s="157"/>
    </row>
    <row r="112" spans="1:23">
      <c r="A112" s="157"/>
      <c r="B112" s="157"/>
      <c r="C112" s="157"/>
      <c r="D112" s="157"/>
      <c r="E112" s="157"/>
      <c r="F112" s="157"/>
      <c r="G112" s="157"/>
      <c r="H112" s="157"/>
      <c r="J112" s="157"/>
      <c r="K112" s="157"/>
      <c r="L112" s="157"/>
      <c r="M112" s="157"/>
      <c r="N112" s="162"/>
      <c r="O112" s="162"/>
      <c r="P112" s="162"/>
      <c r="Q112" s="157"/>
      <c r="R112" s="157"/>
      <c r="S112" s="157"/>
      <c r="T112" s="157"/>
      <c r="U112" s="157"/>
      <c r="V112" s="157"/>
      <c r="W112" s="157"/>
    </row>
    <row r="113" spans="1:23">
      <c r="A113" s="157"/>
      <c r="B113" s="157"/>
      <c r="C113" s="157"/>
      <c r="D113" s="157"/>
      <c r="E113" s="157"/>
      <c r="F113" s="157"/>
      <c r="G113" s="157"/>
      <c r="H113" s="157"/>
      <c r="J113" s="157"/>
      <c r="K113" s="157"/>
      <c r="L113" s="157"/>
      <c r="M113" s="157"/>
      <c r="N113" s="162"/>
      <c r="O113" s="162"/>
      <c r="P113" s="162"/>
      <c r="Q113" s="157"/>
      <c r="R113" s="157"/>
      <c r="S113" s="157"/>
      <c r="T113" s="157"/>
      <c r="U113" s="157"/>
      <c r="V113" s="157"/>
      <c r="W113" s="157"/>
    </row>
    <row r="114" spans="1:23">
      <c r="A114" s="157"/>
      <c r="B114" s="157"/>
      <c r="C114" s="157"/>
      <c r="D114" s="157"/>
      <c r="E114" s="157"/>
      <c r="F114" s="157"/>
      <c r="G114" s="157"/>
      <c r="H114" s="157"/>
      <c r="J114" s="157"/>
      <c r="K114" s="157"/>
      <c r="L114" s="157"/>
      <c r="M114" s="157"/>
      <c r="N114" s="162"/>
      <c r="O114" s="162"/>
      <c r="P114" s="162"/>
      <c r="Q114" s="157"/>
      <c r="R114" s="157"/>
      <c r="S114" s="157"/>
      <c r="T114" s="157"/>
      <c r="U114" s="157"/>
      <c r="V114" s="157"/>
      <c r="W114" s="157"/>
    </row>
    <row r="115" spans="1:23">
      <c r="A115" s="157"/>
      <c r="B115" s="157"/>
      <c r="C115" s="157"/>
      <c r="D115" s="157"/>
      <c r="E115" s="157"/>
      <c r="F115" s="157"/>
      <c r="G115" s="157"/>
      <c r="H115" s="157"/>
      <c r="J115" s="157"/>
      <c r="K115" s="157"/>
      <c r="L115" s="157"/>
      <c r="M115" s="157"/>
      <c r="N115" s="162"/>
      <c r="O115" s="162"/>
      <c r="P115" s="162"/>
      <c r="Q115" s="157"/>
      <c r="R115" s="157"/>
      <c r="S115" s="157"/>
      <c r="T115" s="157"/>
      <c r="U115" s="157"/>
      <c r="V115" s="157"/>
      <c r="W115" s="157"/>
    </row>
    <row r="116" spans="1:23">
      <c r="A116" s="157"/>
      <c r="B116" s="157"/>
      <c r="C116" s="157"/>
      <c r="D116" s="157"/>
      <c r="E116" s="157"/>
      <c r="F116" s="157"/>
      <c r="G116" s="157"/>
      <c r="H116" s="157"/>
      <c r="J116" s="157"/>
      <c r="K116" s="157"/>
      <c r="L116" s="157"/>
      <c r="M116" s="157"/>
      <c r="N116" s="162"/>
      <c r="O116" s="162"/>
      <c r="P116" s="162"/>
      <c r="Q116" s="157"/>
      <c r="R116" s="157"/>
      <c r="S116" s="157"/>
      <c r="T116" s="157"/>
      <c r="U116" s="157"/>
      <c r="V116" s="157"/>
      <c r="W116" s="157"/>
    </row>
    <row r="117" spans="1:23">
      <c r="A117" s="157"/>
      <c r="B117" s="157"/>
      <c r="C117" s="157"/>
      <c r="D117" s="157"/>
      <c r="E117" s="157"/>
      <c r="F117" s="157"/>
      <c r="G117" s="157"/>
      <c r="H117" s="157"/>
      <c r="J117" s="157"/>
      <c r="K117" s="157"/>
      <c r="L117" s="157"/>
      <c r="M117" s="157"/>
      <c r="N117" s="162"/>
      <c r="O117" s="162"/>
      <c r="P117" s="162"/>
      <c r="Q117" s="157"/>
      <c r="R117" s="157"/>
      <c r="S117" s="157"/>
      <c r="T117" s="157"/>
      <c r="U117" s="157"/>
      <c r="V117" s="157"/>
      <c r="W117" s="157"/>
    </row>
    <row r="118" spans="1:23">
      <c r="A118" s="157"/>
      <c r="B118" s="157"/>
      <c r="C118" s="157"/>
      <c r="D118" s="157"/>
      <c r="E118" s="157"/>
      <c r="F118" s="157"/>
      <c r="G118" s="157"/>
      <c r="H118" s="157"/>
      <c r="J118" s="157"/>
      <c r="K118" s="157"/>
      <c r="L118" s="157"/>
      <c r="M118" s="157"/>
      <c r="N118" s="162"/>
      <c r="O118" s="162"/>
      <c r="P118" s="162"/>
      <c r="Q118" s="157"/>
      <c r="R118" s="157"/>
      <c r="S118" s="157"/>
      <c r="T118" s="157"/>
      <c r="U118" s="157"/>
      <c r="V118" s="157"/>
      <c r="W118" s="157"/>
    </row>
    <row r="119" spans="1:23">
      <c r="A119" s="157"/>
      <c r="B119" s="157"/>
      <c r="C119" s="157"/>
      <c r="D119" s="157"/>
      <c r="E119" s="157"/>
      <c r="F119" s="157"/>
      <c r="G119" s="157"/>
      <c r="H119" s="157"/>
      <c r="J119" s="157"/>
      <c r="K119" s="157"/>
      <c r="L119" s="157"/>
      <c r="M119" s="157"/>
      <c r="N119" s="162"/>
      <c r="O119" s="162"/>
      <c r="P119" s="162"/>
      <c r="Q119" s="157"/>
      <c r="R119" s="157"/>
      <c r="S119" s="157"/>
      <c r="T119" s="157"/>
      <c r="U119" s="157"/>
      <c r="V119" s="157"/>
      <c r="W119" s="157"/>
    </row>
    <row r="120" spans="1:23">
      <c r="A120" s="157"/>
      <c r="B120" s="157"/>
      <c r="C120" s="157"/>
      <c r="D120" s="157"/>
      <c r="E120" s="157"/>
      <c r="F120" s="157"/>
      <c r="G120" s="157"/>
      <c r="H120" s="157"/>
      <c r="J120" s="157"/>
      <c r="K120" s="157"/>
      <c r="L120" s="157"/>
      <c r="M120" s="157"/>
      <c r="N120" s="162"/>
      <c r="O120" s="162"/>
      <c r="P120" s="162"/>
      <c r="Q120" s="157"/>
      <c r="R120" s="157"/>
      <c r="S120" s="157"/>
      <c r="T120" s="157"/>
      <c r="U120" s="157"/>
      <c r="V120" s="157"/>
      <c r="W120" s="157"/>
    </row>
    <row r="121" spans="1:23">
      <c r="A121" s="157"/>
      <c r="B121" s="157"/>
      <c r="C121" s="157"/>
      <c r="D121" s="157"/>
      <c r="E121" s="157"/>
      <c r="F121" s="157"/>
      <c r="G121" s="157"/>
      <c r="H121" s="157"/>
      <c r="J121" s="157"/>
      <c r="K121" s="157"/>
      <c r="L121" s="157"/>
      <c r="M121" s="157"/>
      <c r="N121" s="162"/>
      <c r="O121" s="162"/>
      <c r="P121" s="162"/>
      <c r="Q121" s="157"/>
      <c r="R121" s="157"/>
      <c r="S121" s="157"/>
      <c r="T121" s="157"/>
      <c r="U121" s="157"/>
      <c r="V121" s="157"/>
      <c r="W121" s="157"/>
    </row>
    <row r="122" spans="1:23">
      <c r="A122" s="157"/>
      <c r="B122" s="157"/>
      <c r="C122" s="157"/>
      <c r="D122" s="157"/>
      <c r="E122" s="157"/>
      <c r="F122" s="157"/>
      <c r="G122" s="157"/>
      <c r="H122" s="157"/>
      <c r="J122" s="157"/>
      <c r="K122" s="157"/>
      <c r="L122" s="157"/>
      <c r="M122" s="157"/>
      <c r="N122" s="162"/>
      <c r="O122" s="162"/>
      <c r="P122" s="162"/>
      <c r="Q122" s="157"/>
      <c r="R122" s="157"/>
      <c r="S122" s="157"/>
      <c r="T122" s="157"/>
      <c r="U122" s="157"/>
      <c r="V122" s="157"/>
      <c r="W122" s="157"/>
    </row>
    <row r="123" spans="1:23">
      <c r="A123" s="157"/>
      <c r="B123" s="157"/>
      <c r="C123" s="157"/>
      <c r="D123" s="157"/>
      <c r="E123" s="157"/>
      <c r="F123" s="157"/>
      <c r="G123" s="157"/>
      <c r="H123" s="157"/>
      <c r="J123" s="157"/>
      <c r="K123" s="157"/>
      <c r="L123" s="157"/>
      <c r="M123" s="157"/>
      <c r="N123" s="162"/>
      <c r="O123" s="162"/>
      <c r="P123" s="162"/>
      <c r="Q123" s="157"/>
      <c r="R123" s="157"/>
      <c r="S123" s="157"/>
      <c r="T123" s="157"/>
      <c r="U123" s="157"/>
      <c r="V123" s="157"/>
      <c r="W123" s="157"/>
    </row>
    <row r="124" spans="1:23">
      <c r="A124" s="157"/>
      <c r="B124" s="157"/>
      <c r="C124" s="157"/>
      <c r="D124" s="157"/>
      <c r="E124" s="157"/>
      <c r="F124" s="157"/>
      <c r="G124" s="157"/>
      <c r="H124" s="157"/>
      <c r="J124" s="157"/>
      <c r="K124" s="157"/>
      <c r="L124" s="157"/>
      <c r="M124" s="157"/>
      <c r="N124" s="162"/>
      <c r="O124" s="162"/>
      <c r="P124" s="162"/>
      <c r="Q124" s="157"/>
      <c r="R124" s="157"/>
      <c r="S124" s="157"/>
      <c r="T124" s="157"/>
      <c r="U124" s="157"/>
      <c r="V124" s="157"/>
      <c r="W124" s="157"/>
    </row>
    <row r="125" spans="1:23">
      <c r="A125" s="157"/>
      <c r="B125" s="157"/>
      <c r="C125" s="157"/>
      <c r="D125" s="157"/>
      <c r="E125" s="157"/>
      <c r="F125" s="157"/>
      <c r="G125" s="157"/>
      <c r="H125" s="157"/>
      <c r="J125" s="157"/>
      <c r="K125" s="157"/>
      <c r="L125" s="157"/>
      <c r="M125" s="157"/>
      <c r="N125" s="162"/>
      <c r="O125" s="162"/>
      <c r="P125" s="162"/>
      <c r="Q125" s="157"/>
      <c r="R125" s="157"/>
      <c r="S125" s="157"/>
      <c r="T125" s="157"/>
      <c r="U125" s="157"/>
      <c r="V125" s="157"/>
      <c r="W125" s="157"/>
    </row>
    <row r="126" spans="1:23">
      <c r="A126" s="157"/>
      <c r="B126" s="157"/>
      <c r="C126" s="157"/>
      <c r="D126" s="157"/>
      <c r="E126" s="157"/>
      <c r="F126" s="157"/>
      <c r="G126" s="157"/>
      <c r="H126" s="157"/>
      <c r="J126" s="157"/>
      <c r="K126" s="157"/>
      <c r="L126" s="157"/>
      <c r="M126" s="157"/>
      <c r="N126" s="162"/>
      <c r="O126" s="162"/>
      <c r="P126" s="162"/>
      <c r="Q126" s="157"/>
      <c r="R126" s="157"/>
      <c r="S126" s="157"/>
      <c r="T126" s="157"/>
      <c r="U126" s="157"/>
      <c r="V126" s="157"/>
      <c r="W126" s="157"/>
    </row>
    <row r="127" spans="1:23">
      <c r="A127" s="157"/>
      <c r="B127" s="157"/>
      <c r="C127" s="157"/>
      <c r="D127" s="157"/>
      <c r="E127" s="157"/>
      <c r="F127" s="157"/>
      <c r="G127" s="157"/>
      <c r="H127" s="157"/>
      <c r="J127" s="157"/>
      <c r="K127" s="157"/>
      <c r="L127" s="157"/>
      <c r="M127" s="157"/>
      <c r="N127" s="162"/>
      <c r="O127" s="162"/>
      <c r="P127" s="162"/>
      <c r="Q127" s="157"/>
      <c r="R127" s="157"/>
      <c r="S127" s="157"/>
      <c r="T127" s="157"/>
      <c r="U127" s="157"/>
      <c r="V127" s="157"/>
      <c r="W127" s="157"/>
    </row>
    <row r="128" spans="1:23">
      <c r="N128" s="162"/>
      <c r="O128" s="162"/>
      <c r="P128" s="162"/>
    </row>
    <row r="129" spans="14:16">
      <c r="N129" s="162"/>
      <c r="O129" s="162"/>
      <c r="P129" s="162"/>
    </row>
    <row r="130" spans="14:16">
      <c r="N130" s="162"/>
      <c r="O130" s="162"/>
      <c r="P130" s="162"/>
    </row>
    <row r="131" spans="14:16">
      <c r="N131" s="162"/>
      <c r="O131" s="162"/>
      <c r="P131" s="162"/>
    </row>
    <row r="132" spans="14:16">
      <c r="N132" s="162"/>
      <c r="O132" s="162"/>
      <c r="P132" s="162"/>
    </row>
    <row r="133" spans="14:16">
      <c r="N133" s="162"/>
      <c r="O133" s="162"/>
      <c r="P133" s="162"/>
    </row>
    <row r="134" spans="14:16">
      <c r="N134" s="162"/>
      <c r="O134" s="162"/>
      <c r="P134" s="162"/>
    </row>
    <row r="135" spans="14:16">
      <c r="N135" s="162"/>
      <c r="O135" s="162"/>
      <c r="P135" s="162"/>
    </row>
    <row r="136" spans="14:16">
      <c r="N136" s="162"/>
      <c r="O136" s="162"/>
      <c r="P136" s="162"/>
    </row>
    <row r="137" spans="14:16">
      <c r="N137" s="162"/>
      <c r="O137" s="162"/>
      <c r="P137" s="162"/>
    </row>
    <row r="138" spans="14:16">
      <c r="N138" s="162"/>
      <c r="O138" s="162"/>
      <c r="P138" s="162"/>
    </row>
    <row r="139" spans="14:16">
      <c r="N139" s="162"/>
      <c r="O139" s="162"/>
      <c r="P139" s="162"/>
    </row>
    <row r="140" spans="14:16">
      <c r="N140" s="162"/>
      <c r="O140" s="162"/>
      <c r="P140" s="162"/>
    </row>
    <row r="141" spans="14:16">
      <c r="N141" s="162"/>
      <c r="O141" s="162"/>
      <c r="P141" s="162"/>
    </row>
    <row r="142" spans="14:16">
      <c r="N142" s="162"/>
      <c r="O142" s="162"/>
      <c r="P142" s="162"/>
    </row>
    <row r="143" spans="14:16">
      <c r="N143" s="162"/>
      <c r="O143" s="162"/>
      <c r="P143" s="162"/>
    </row>
    <row r="144" spans="14:16">
      <c r="N144" s="162"/>
      <c r="O144" s="162"/>
      <c r="P144" s="162"/>
    </row>
    <row r="145" spans="14:16">
      <c r="N145" s="162"/>
      <c r="O145" s="162"/>
      <c r="P145" s="162"/>
    </row>
    <row r="146" spans="14:16">
      <c r="N146" s="162"/>
      <c r="O146" s="162"/>
      <c r="P146" s="162"/>
    </row>
    <row r="147" spans="14:16">
      <c r="N147" s="162"/>
      <c r="O147" s="162"/>
      <c r="P147" s="162"/>
    </row>
    <row r="148" spans="14:16">
      <c r="N148" s="162"/>
      <c r="O148" s="162"/>
      <c r="P148" s="162"/>
    </row>
    <row r="149" spans="14:16">
      <c r="N149" s="162"/>
      <c r="O149" s="162"/>
      <c r="P149" s="162"/>
    </row>
    <row r="150" spans="14:16">
      <c r="N150" s="162"/>
      <c r="O150" s="162"/>
      <c r="P150" s="162"/>
    </row>
    <row r="151" spans="14:16">
      <c r="N151" s="162"/>
      <c r="O151" s="162"/>
      <c r="P151" s="162"/>
    </row>
    <row r="152" spans="14:16">
      <c r="N152" s="162"/>
      <c r="O152" s="162"/>
      <c r="P152" s="162"/>
    </row>
    <row r="153" spans="14:16">
      <c r="N153" s="162"/>
      <c r="O153" s="162"/>
      <c r="P153" s="162"/>
    </row>
    <row r="154" spans="14:16">
      <c r="N154" s="162"/>
      <c r="O154" s="162"/>
      <c r="P154" s="162"/>
    </row>
    <row r="155" spans="14:16">
      <c r="N155" s="162"/>
      <c r="O155" s="162"/>
      <c r="P155" s="162"/>
    </row>
    <row r="156" spans="14:16">
      <c r="N156" s="162"/>
      <c r="O156" s="162"/>
      <c r="P156" s="162"/>
    </row>
    <row r="157" spans="14:16">
      <c r="N157" s="162"/>
      <c r="O157" s="162"/>
      <c r="P157" s="162"/>
    </row>
    <row r="158" spans="14:16">
      <c r="N158" s="162"/>
      <c r="O158" s="162"/>
      <c r="P158" s="162"/>
    </row>
    <row r="159" spans="14:16">
      <c r="N159" s="162"/>
      <c r="O159" s="162"/>
      <c r="P159" s="162"/>
    </row>
    <row r="160" spans="14:16">
      <c r="N160" s="162"/>
      <c r="O160" s="162"/>
      <c r="P160" s="162"/>
    </row>
    <row r="161" spans="14:16">
      <c r="N161" s="162"/>
      <c r="O161" s="162"/>
      <c r="P161" s="162"/>
    </row>
    <row r="162" spans="14:16">
      <c r="N162" s="162"/>
      <c r="O162" s="162"/>
      <c r="P162" s="162"/>
    </row>
    <row r="163" spans="14:16">
      <c r="N163" s="162"/>
      <c r="O163" s="162"/>
      <c r="P163" s="162"/>
    </row>
    <row r="164" spans="14:16">
      <c r="N164" s="162"/>
      <c r="O164" s="162"/>
      <c r="P164" s="162"/>
    </row>
    <row r="165" spans="14:16">
      <c r="N165" s="162"/>
      <c r="O165" s="162"/>
      <c r="P165" s="162"/>
    </row>
    <row r="166" spans="14:16">
      <c r="N166" s="162"/>
      <c r="O166" s="162"/>
      <c r="P166" s="162"/>
    </row>
  </sheetData>
  <mergeCells count="108">
    <mergeCell ref="AC18:AC19"/>
    <mergeCell ref="L12:L13"/>
    <mergeCell ref="AC12:AC13"/>
    <mergeCell ref="C8:C9"/>
    <mergeCell ref="D8:D9"/>
    <mergeCell ref="E8:E9"/>
    <mergeCell ref="E18:E19"/>
    <mergeCell ref="D12:D13"/>
    <mergeCell ref="A8:A9"/>
    <mergeCell ref="B8:B9"/>
    <mergeCell ref="D10:D11"/>
    <mergeCell ref="A14:A15"/>
    <mergeCell ref="B14:B15"/>
    <mergeCell ref="C14:C15"/>
    <mergeCell ref="D14:D15"/>
    <mergeCell ref="A18:A19"/>
    <mergeCell ref="B18:B19"/>
    <mergeCell ref="C18:C19"/>
    <mergeCell ref="D18:D19"/>
    <mergeCell ref="J12:J13"/>
    <mergeCell ref="I12:I13"/>
    <mergeCell ref="J14:J15"/>
    <mergeCell ref="M16:M17"/>
    <mergeCell ref="F18:F19"/>
    <mergeCell ref="Q6:AC6"/>
    <mergeCell ref="N5:N7"/>
    <mergeCell ref="O5:O7"/>
    <mergeCell ref="P5:P7"/>
    <mergeCell ref="F8:F9"/>
    <mergeCell ref="G8:G9"/>
    <mergeCell ref="H8:H9"/>
    <mergeCell ref="I8:I9"/>
    <mergeCell ref="J8:J9"/>
    <mergeCell ref="L8:L9"/>
    <mergeCell ref="M8:M9"/>
    <mergeCell ref="AC8:AC9"/>
    <mergeCell ref="K8:K9"/>
    <mergeCell ref="L5:L7"/>
    <mergeCell ref="A1:L1"/>
    <mergeCell ref="A2:I2"/>
    <mergeCell ref="A3:I3"/>
    <mergeCell ref="A4:B4"/>
    <mergeCell ref="A5:A7"/>
    <mergeCell ref="B5:B7"/>
    <mergeCell ref="C5:C7"/>
    <mergeCell ref="D5:D7"/>
    <mergeCell ref="E5:E7"/>
    <mergeCell ref="F5:F7"/>
    <mergeCell ref="G5:G7"/>
    <mergeCell ref="H5:H7"/>
    <mergeCell ref="I5:I7"/>
    <mergeCell ref="J5:J7"/>
    <mergeCell ref="K5:K7"/>
    <mergeCell ref="A16:A17"/>
    <mergeCell ref="B16:B17"/>
    <mergeCell ref="C16:C17"/>
    <mergeCell ref="D16:D17"/>
    <mergeCell ref="K18:K19"/>
    <mergeCell ref="K12:K13"/>
    <mergeCell ref="E14:E15"/>
    <mergeCell ref="F14:F15"/>
    <mergeCell ref="G14:G15"/>
    <mergeCell ref="E16:E17"/>
    <mergeCell ref="G18:G19"/>
    <mergeCell ref="H18:H19"/>
    <mergeCell ref="I18:I19"/>
    <mergeCell ref="J18:J19"/>
    <mergeCell ref="F16:F17"/>
    <mergeCell ref="G16:G17"/>
    <mergeCell ref="H16:H17"/>
    <mergeCell ref="I16:I17"/>
    <mergeCell ref="J16:J17"/>
    <mergeCell ref="H14:H15"/>
    <mergeCell ref="I14:I15"/>
    <mergeCell ref="K10:K11"/>
    <mergeCell ref="L10:L11"/>
    <mergeCell ref="M10:M11"/>
    <mergeCell ref="AC10:AC11"/>
    <mergeCell ref="K14:K15"/>
    <mergeCell ref="K16:K17"/>
    <mergeCell ref="L14:L15"/>
    <mergeCell ref="M14:M15"/>
    <mergeCell ref="AC14:AC15"/>
    <mergeCell ref="L16:L17"/>
    <mergeCell ref="AD5:AG6"/>
    <mergeCell ref="L18:L19"/>
    <mergeCell ref="AC16:AC17"/>
    <mergeCell ref="M18:M19"/>
    <mergeCell ref="AF16:AF17"/>
    <mergeCell ref="AG16:AG17"/>
    <mergeCell ref="AE18:AE19"/>
    <mergeCell ref="AF18:AF19"/>
    <mergeCell ref="AG18:AG19"/>
    <mergeCell ref="AF12:AF13"/>
    <mergeCell ref="AG12:AG13"/>
    <mergeCell ref="AE14:AE15"/>
    <mergeCell ref="AF14:AF15"/>
    <mergeCell ref="AG14:AG15"/>
    <mergeCell ref="AF8:AF9"/>
    <mergeCell ref="AG8:AG9"/>
    <mergeCell ref="AE10:AE11"/>
    <mergeCell ref="AF10:AF11"/>
    <mergeCell ref="AG10:AG11"/>
    <mergeCell ref="AE8:AE9"/>
    <mergeCell ref="AE12:AE13"/>
    <mergeCell ref="AE16:AE17"/>
    <mergeCell ref="M5:M7"/>
    <mergeCell ref="Q5:AC5"/>
  </mergeCells>
  <pageMargins left="0.70866141732283505" right="0.70866141732283505" top="0.74803149606299202" bottom="0.74803149606299202" header="0.31496062992126" footer="0.31496062992126"/>
  <pageSetup paperSize="9" scale="11"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'C:\Users\BongakonkeH\AppData\Local\Microsoft\Windows\INetCache\Content.Outlook\SEYB1UVR\[monthly DRAFT SDBIP 21 22 FY March 2021  13 May 2021 Updated.xlsx]cds strategies 17 18'!#REF!</xm:f>
          </x14:formula1>
          <xm:sqref>C14:C19</xm:sqref>
        </x14:dataValidation>
        <x14:dataValidation type="list" allowBlank="1" showInputMessage="1" showErrorMessage="1">
          <x14:formula1>
            <xm:f>'C:\Users\BongakonkeH\AppData\Local\Microsoft\Windows\INetCache\Content.Outlook\SEYB1UVR\[monthly DRAFT SDBIP 21 22 FY March 2021  13 May 2021 Updated.xlsx]kpa''s'!#REF!</xm:f>
          </x14:formula1>
          <xm:sqref>E14:E19</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CE166"/>
  <sheetViews>
    <sheetView view="pageBreakPreview" topLeftCell="N28" zoomScale="20" zoomScaleNormal="90" zoomScaleSheetLayoutView="20" workbookViewId="0">
      <selection activeCell="A8" sqref="A8:AG31"/>
    </sheetView>
  </sheetViews>
  <sheetFormatPr defaultColWidth="9.109375" defaultRowHeight="25.8"/>
  <cols>
    <col min="1" max="1" width="9.109375" style="156"/>
    <col min="2" max="2" width="11.88671875" style="156" customWidth="1"/>
    <col min="3" max="3" width="48.6640625" style="156" customWidth="1"/>
    <col min="4" max="4" width="25.77734375" style="156" customWidth="1"/>
    <col min="5" max="5" width="27.33203125" style="156" customWidth="1"/>
    <col min="6" max="6" width="49.44140625" style="156" customWidth="1"/>
    <col min="7" max="7" width="39.44140625" style="156" customWidth="1"/>
    <col min="8" max="8" width="26.44140625" style="156" customWidth="1"/>
    <col min="9" max="9" width="64.77734375" style="100" customWidth="1"/>
    <col min="10" max="10" width="67.6640625" style="156" customWidth="1"/>
    <col min="11" max="11" width="64.88671875" style="156" customWidth="1"/>
    <col min="12" max="12" width="76.109375" style="156" customWidth="1"/>
    <col min="13" max="13" width="92.44140625" style="156" customWidth="1"/>
    <col min="14" max="16" width="42.109375" style="160" customWidth="1"/>
    <col min="17" max="24" width="50.6640625" style="156" hidden="1" customWidth="1"/>
    <col min="25" max="25" width="74.5546875" style="156" customWidth="1"/>
    <col min="26" max="27" width="50.6640625" style="156" hidden="1" customWidth="1"/>
    <col min="28" max="28" width="70.6640625" style="156" customWidth="1"/>
    <col min="29" max="33" width="52.33203125" style="156" customWidth="1"/>
    <col min="34" max="34" width="9.109375" style="156"/>
    <col min="35" max="35" width="0" style="156" hidden="1" customWidth="1"/>
    <col min="36" max="16384" width="9.109375" style="156"/>
  </cols>
  <sheetData>
    <row r="1" spans="1:83" ht="33">
      <c r="A1" s="328" t="s">
        <v>1143</v>
      </c>
      <c r="B1" s="328"/>
      <c r="C1" s="328"/>
      <c r="D1" s="328"/>
      <c r="E1" s="328"/>
      <c r="F1" s="328"/>
      <c r="G1" s="328"/>
      <c r="H1" s="328"/>
      <c r="I1" s="328"/>
      <c r="J1" s="328"/>
      <c r="K1" s="328"/>
      <c r="L1" s="328"/>
      <c r="M1" s="165"/>
      <c r="N1" s="253"/>
      <c r="O1" s="253"/>
      <c r="P1" s="253"/>
      <c r="Q1" s="165"/>
      <c r="R1" s="165"/>
      <c r="S1" s="165"/>
      <c r="T1" s="165"/>
      <c r="U1" s="165"/>
      <c r="V1" s="165"/>
      <c r="W1" s="166"/>
      <c r="X1" s="166"/>
      <c r="Y1" s="166"/>
      <c r="Z1" s="166"/>
      <c r="AA1" s="166"/>
      <c r="AB1" s="166"/>
      <c r="AC1" s="166"/>
      <c r="AD1" s="166"/>
      <c r="AE1" s="166"/>
      <c r="AF1" s="166"/>
      <c r="AG1" s="166"/>
    </row>
    <row r="2" spans="1:83" ht="33">
      <c r="A2" s="328" t="s">
        <v>107</v>
      </c>
      <c r="B2" s="328"/>
      <c r="C2" s="328"/>
      <c r="D2" s="328"/>
      <c r="E2" s="328"/>
      <c r="F2" s="328"/>
      <c r="G2" s="328"/>
      <c r="H2" s="328"/>
      <c r="I2" s="328"/>
      <c r="J2" s="165"/>
      <c r="K2" s="165"/>
      <c r="L2" s="165"/>
      <c r="M2" s="165"/>
      <c r="N2" s="165"/>
      <c r="O2" s="165"/>
      <c r="P2" s="165"/>
      <c r="Q2" s="165"/>
      <c r="R2" s="165"/>
      <c r="S2" s="165"/>
      <c r="T2" s="165"/>
      <c r="U2" s="165"/>
      <c r="V2" s="165"/>
      <c r="W2" s="166"/>
      <c r="X2" s="166"/>
      <c r="Y2" s="166"/>
      <c r="Z2" s="166"/>
      <c r="AA2" s="166"/>
      <c r="AB2" s="166"/>
      <c r="AC2" s="166"/>
      <c r="AD2" s="166"/>
      <c r="AE2" s="166"/>
      <c r="AF2" s="166"/>
      <c r="AG2" s="166"/>
    </row>
    <row r="3" spans="1:83" ht="33">
      <c r="A3" s="328" t="s">
        <v>106</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292"/>
      <c r="AE3" s="263"/>
      <c r="AF3" s="263"/>
      <c r="AG3" s="263"/>
    </row>
    <row r="4" spans="1:83" ht="33">
      <c r="A4" s="328"/>
      <c r="B4" s="328"/>
      <c r="C4" s="192"/>
      <c r="D4" s="166"/>
      <c r="E4" s="166"/>
      <c r="F4" s="166"/>
      <c r="G4" s="166"/>
      <c r="H4" s="166"/>
      <c r="I4" s="94"/>
      <c r="J4" s="166"/>
      <c r="K4" s="166"/>
      <c r="L4" s="166"/>
      <c r="M4" s="166"/>
      <c r="N4" s="166"/>
      <c r="O4" s="166"/>
      <c r="P4" s="166"/>
      <c r="Q4" s="166"/>
      <c r="R4" s="166"/>
      <c r="S4" s="166"/>
      <c r="T4" s="166"/>
      <c r="U4" s="166"/>
      <c r="V4" s="166"/>
      <c r="W4" s="166"/>
      <c r="X4" s="166"/>
      <c r="Y4" s="166"/>
      <c r="Z4" s="166"/>
      <c r="AA4" s="166"/>
      <c r="AB4" s="166"/>
      <c r="AC4" s="166"/>
      <c r="AD4" s="166"/>
      <c r="AE4" s="166"/>
      <c r="AF4" s="166"/>
      <c r="AG4" s="166"/>
    </row>
    <row r="5" spans="1:83" ht="38.25" customHeight="1">
      <c r="A5" s="329" t="s">
        <v>0</v>
      </c>
      <c r="B5" s="329" t="s">
        <v>1</v>
      </c>
      <c r="C5" s="329" t="s">
        <v>67</v>
      </c>
      <c r="D5" s="329" t="s">
        <v>2</v>
      </c>
      <c r="E5" s="329" t="s">
        <v>47</v>
      </c>
      <c r="F5" s="329" t="s">
        <v>4</v>
      </c>
      <c r="G5" s="329" t="s">
        <v>5</v>
      </c>
      <c r="H5" s="329" t="s">
        <v>6</v>
      </c>
      <c r="I5" s="329" t="s">
        <v>7</v>
      </c>
      <c r="J5" s="329" t="s">
        <v>8</v>
      </c>
      <c r="K5" s="331" t="s">
        <v>1150</v>
      </c>
      <c r="L5" s="329" t="s">
        <v>9</v>
      </c>
      <c r="M5" s="329" t="s">
        <v>1224</v>
      </c>
      <c r="N5" s="331" t="s">
        <v>2755</v>
      </c>
      <c r="O5" s="331" t="s">
        <v>27</v>
      </c>
      <c r="P5" s="331" t="s">
        <v>2756</v>
      </c>
      <c r="Q5" s="427" t="s">
        <v>10</v>
      </c>
      <c r="R5" s="428"/>
      <c r="S5" s="428"/>
      <c r="T5" s="428"/>
      <c r="U5" s="428"/>
      <c r="V5" s="428"/>
      <c r="W5" s="428"/>
      <c r="X5" s="428"/>
      <c r="Y5" s="428"/>
      <c r="Z5" s="428"/>
      <c r="AA5" s="428"/>
      <c r="AB5" s="428"/>
      <c r="AC5" s="429"/>
      <c r="AD5" s="402" t="s">
        <v>2775</v>
      </c>
      <c r="AE5" s="403"/>
      <c r="AF5" s="403"/>
      <c r="AG5" s="404"/>
    </row>
    <row r="6" spans="1:83" ht="42" customHeight="1">
      <c r="A6" s="329"/>
      <c r="B6" s="329"/>
      <c r="C6" s="329"/>
      <c r="D6" s="329"/>
      <c r="E6" s="329"/>
      <c r="F6" s="329"/>
      <c r="G6" s="329"/>
      <c r="H6" s="329"/>
      <c r="I6" s="329"/>
      <c r="J6" s="329"/>
      <c r="K6" s="332"/>
      <c r="L6" s="329"/>
      <c r="M6" s="329"/>
      <c r="N6" s="332"/>
      <c r="O6" s="332"/>
      <c r="P6" s="332"/>
      <c r="Q6" s="430" t="s">
        <v>11</v>
      </c>
      <c r="R6" s="431"/>
      <c r="S6" s="431"/>
      <c r="T6" s="431"/>
      <c r="U6" s="431"/>
      <c r="V6" s="431"/>
      <c r="W6" s="431"/>
      <c r="X6" s="431"/>
      <c r="Y6" s="431"/>
      <c r="Z6" s="431"/>
      <c r="AA6" s="431"/>
      <c r="AB6" s="431"/>
      <c r="AC6" s="432"/>
      <c r="AD6" s="405"/>
      <c r="AE6" s="406"/>
      <c r="AF6" s="406"/>
      <c r="AG6" s="407"/>
    </row>
    <row r="7" spans="1:83" ht="174" customHeight="1">
      <c r="A7" s="330"/>
      <c r="B7" s="330"/>
      <c r="C7" s="330"/>
      <c r="D7" s="330"/>
      <c r="E7" s="330"/>
      <c r="F7" s="330"/>
      <c r="G7" s="330"/>
      <c r="H7" s="330"/>
      <c r="I7" s="330"/>
      <c r="J7" s="330"/>
      <c r="K7" s="333"/>
      <c r="L7" s="330"/>
      <c r="M7" s="330"/>
      <c r="N7" s="333"/>
      <c r="O7" s="333"/>
      <c r="P7" s="333"/>
      <c r="Q7" s="46" t="s">
        <v>12</v>
      </c>
      <c r="R7" s="46" t="s">
        <v>13</v>
      </c>
      <c r="S7" s="47" t="s">
        <v>14</v>
      </c>
      <c r="T7" s="46" t="s">
        <v>15</v>
      </c>
      <c r="U7" s="46" t="s">
        <v>16</v>
      </c>
      <c r="V7" s="48" t="s">
        <v>17</v>
      </c>
      <c r="W7" s="46" t="s">
        <v>18</v>
      </c>
      <c r="X7" s="46" t="s">
        <v>19</v>
      </c>
      <c r="Y7" s="48" t="s">
        <v>20</v>
      </c>
      <c r="Z7" s="46" t="s">
        <v>21</v>
      </c>
      <c r="AA7" s="46" t="s">
        <v>22</v>
      </c>
      <c r="AB7" s="48" t="s">
        <v>327</v>
      </c>
      <c r="AC7" s="49" t="s">
        <v>1048</v>
      </c>
      <c r="AD7" s="264" t="s">
        <v>3590</v>
      </c>
      <c r="AE7" s="264" t="s">
        <v>2771</v>
      </c>
      <c r="AF7" s="264" t="s">
        <v>2770</v>
      </c>
      <c r="AG7" s="264" t="s">
        <v>2769</v>
      </c>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row>
    <row r="8" spans="1:83" ht="293.55" customHeight="1">
      <c r="A8" s="582" t="s">
        <v>225</v>
      </c>
      <c r="B8" s="582" t="s">
        <v>226</v>
      </c>
      <c r="C8" s="582" t="s">
        <v>100</v>
      </c>
      <c r="D8" s="454" t="s">
        <v>2119</v>
      </c>
      <c r="E8" s="445" t="s">
        <v>66</v>
      </c>
      <c r="F8" s="454" t="s">
        <v>2120</v>
      </c>
      <c r="G8" s="454" t="s">
        <v>2243</v>
      </c>
      <c r="H8" s="454" t="s">
        <v>1161</v>
      </c>
      <c r="I8" s="582" t="s">
        <v>2244</v>
      </c>
      <c r="J8" s="454" t="s">
        <v>2513</v>
      </c>
      <c r="K8" s="582" t="s">
        <v>2493</v>
      </c>
      <c r="L8" s="454" t="s">
        <v>2121</v>
      </c>
      <c r="M8" s="454" t="s">
        <v>2512</v>
      </c>
      <c r="N8" s="466" t="s">
        <v>2122</v>
      </c>
      <c r="O8" s="473" t="s">
        <v>2943</v>
      </c>
      <c r="P8" s="466" t="s">
        <v>3479</v>
      </c>
      <c r="Q8" s="583" t="s">
        <v>2123</v>
      </c>
      <c r="R8" s="583" t="s">
        <v>2124</v>
      </c>
      <c r="S8" s="584" t="s">
        <v>2494</v>
      </c>
      <c r="T8" s="583" t="s">
        <v>289</v>
      </c>
      <c r="U8" s="583" t="s">
        <v>2125</v>
      </c>
      <c r="V8" s="583" t="s">
        <v>2121</v>
      </c>
      <c r="W8" s="583" t="s">
        <v>289</v>
      </c>
      <c r="X8" s="583" t="s">
        <v>289</v>
      </c>
      <c r="Y8" s="583" t="s">
        <v>289</v>
      </c>
      <c r="Z8" s="583" t="s">
        <v>289</v>
      </c>
      <c r="AA8" s="583" t="s">
        <v>289</v>
      </c>
      <c r="AB8" s="583" t="s">
        <v>2121</v>
      </c>
      <c r="AC8" s="454" t="s">
        <v>2126</v>
      </c>
      <c r="AD8" s="583" t="s">
        <v>289</v>
      </c>
      <c r="AE8" s="585" t="s">
        <v>289</v>
      </c>
      <c r="AF8" s="585" t="s">
        <v>2772</v>
      </c>
      <c r="AG8" s="585" t="s">
        <v>289</v>
      </c>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c r="CE8" s="157"/>
    </row>
    <row r="9" spans="1:83" ht="78" customHeight="1">
      <c r="A9" s="586"/>
      <c r="B9" s="586"/>
      <c r="C9" s="586"/>
      <c r="D9" s="457"/>
      <c r="E9" s="449"/>
      <c r="F9" s="457"/>
      <c r="G9" s="457"/>
      <c r="H9" s="457"/>
      <c r="I9" s="586"/>
      <c r="J9" s="457"/>
      <c r="K9" s="586"/>
      <c r="L9" s="457"/>
      <c r="M9" s="457"/>
      <c r="N9" s="587" t="s">
        <v>24</v>
      </c>
      <c r="O9" s="588" t="s">
        <v>289</v>
      </c>
      <c r="P9" s="588" t="s">
        <v>289</v>
      </c>
      <c r="Q9" s="583" t="s">
        <v>289</v>
      </c>
      <c r="R9" s="583" t="s">
        <v>289</v>
      </c>
      <c r="S9" s="583" t="s">
        <v>289</v>
      </c>
      <c r="T9" s="583" t="s">
        <v>289</v>
      </c>
      <c r="U9" s="583" t="s">
        <v>289</v>
      </c>
      <c r="V9" s="583" t="s">
        <v>289</v>
      </c>
      <c r="W9" s="583" t="s">
        <v>289</v>
      </c>
      <c r="X9" s="583" t="s">
        <v>289</v>
      </c>
      <c r="Y9" s="583" t="s">
        <v>289</v>
      </c>
      <c r="Z9" s="583" t="s">
        <v>289</v>
      </c>
      <c r="AA9" s="583" t="s">
        <v>289</v>
      </c>
      <c r="AB9" s="442" t="s">
        <v>2122</v>
      </c>
      <c r="AC9" s="457"/>
      <c r="AD9" s="583" t="s">
        <v>289</v>
      </c>
      <c r="AE9" s="589"/>
      <c r="AF9" s="589"/>
      <c r="AG9" s="589"/>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row>
    <row r="10" spans="1:83" ht="409.6" customHeight="1">
      <c r="A10" s="582" t="s">
        <v>225</v>
      </c>
      <c r="B10" s="582" t="s">
        <v>226</v>
      </c>
      <c r="C10" s="582" t="s">
        <v>100</v>
      </c>
      <c r="D10" s="454" t="s">
        <v>2127</v>
      </c>
      <c r="E10" s="445" t="s">
        <v>66</v>
      </c>
      <c r="F10" s="454" t="s">
        <v>2128</v>
      </c>
      <c r="G10" s="582" t="s">
        <v>2245</v>
      </c>
      <c r="H10" s="582" t="s">
        <v>2129</v>
      </c>
      <c r="I10" s="582" t="s">
        <v>2130</v>
      </c>
      <c r="J10" s="582" t="s">
        <v>2514</v>
      </c>
      <c r="K10" s="582" t="s">
        <v>2495</v>
      </c>
      <c r="L10" s="582" t="s">
        <v>2246</v>
      </c>
      <c r="M10" s="582" t="s">
        <v>2247</v>
      </c>
      <c r="N10" s="590">
        <v>1261320</v>
      </c>
      <c r="O10" s="473" t="s">
        <v>3480</v>
      </c>
      <c r="P10" s="588" t="s">
        <v>289</v>
      </c>
      <c r="Q10" s="466" t="s">
        <v>289</v>
      </c>
      <c r="R10" s="466" t="s">
        <v>2131</v>
      </c>
      <c r="S10" s="466" t="s">
        <v>2132</v>
      </c>
      <c r="T10" s="466" t="s">
        <v>2133</v>
      </c>
      <c r="U10" s="591" t="s">
        <v>2134</v>
      </c>
      <c r="V10" s="466" t="s">
        <v>2135</v>
      </c>
      <c r="W10" s="466" t="s">
        <v>2136</v>
      </c>
      <c r="X10" s="466" t="s">
        <v>2137</v>
      </c>
      <c r="Y10" s="466" t="s">
        <v>2246</v>
      </c>
      <c r="Z10" s="466" t="str">
        <f>'[30]TOWN PLANNING &amp; ENVIRONMENTAL M'!Z34</f>
        <v>N/A</v>
      </c>
      <c r="AA10" s="466" t="str">
        <f>'[30]TOWN PLANNING &amp; ENVIRONMENTAL M'!AA34</f>
        <v>N/A</v>
      </c>
      <c r="AB10" s="466" t="s">
        <v>2246</v>
      </c>
      <c r="AC10" s="582" t="s">
        <v>2248</v>
      </c>
      <c r="AD10" s="583" t="s">
        <v>289</v>
      </c>
      <c r="AE10" s="585" t="s">
        <v>289</v>
      </c>
      <c r="AF10" s="585" t="s">
        <v>2772</v>
      </c>
      <c r="AG10" s="585" t="s">
        <v>289</v>
      </c>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row>
    <row r="11" spans="1:83" ht="52.8" customHeight="1">
      <c r="A11" s="586"/>
      <c r="B11" s="586"/>
      <c r="C11" s="586"/>
      <c r="D11" s="457"/>
      <c r="E11" s="449"/>
      <c r="F11" s="457"/>
      <c r="G11" s="586"/>
      <c r="H11" s="586"/>
      <c r="I11" s="586"/>
      <c r="J11" s="586"/>
      <c r="K11" s="586"/>
      <c r="L11" s="586"/>
      <c r="M11" s="586"/>
      <c r="N11" s="587" t="s">
        <v>24</v>
      </c>
      <c r="O11" s="588" t="s">
        <v>289</v>
      </c>
      <c r="P11" s="588" t="s">
        <v>289</v>
      </c>
      <c r="Q11" s="584" t="s">
        <v>289</v>
      </c>
      <c r="R11" s="584" t="s">
        <v>2138</v>
      </c>
      <c r="S11" s="584" t="s">
        <v>1289</v>
      </c>
      <c r="T11" s="584" t="s">
        <v>1289</v>
      </c>
      <c r="U11" s="584" t="s">
        <v>1289</v>
      </c>
      <c r="V11" s="584" t="s">
        <v>1289</v>
      </c>
      <c r="W11" s="584" t="s">
        <v>289</v>
      </c>
      <c r="X11" s="584" t="s">
        <v>289</v>
      </c>
      <c r="Y11" s="584" t="s">
        <v>289</v>
      </c>
      <c r="Z11" s="584" t="s">
        <v>289</v>
      </c>
      <c r="AA11" s="584" t="s">
        <v>289</v>
      </c>
      <c r="AB11" s="584" t="s">
        <v>289</v>
      </c>
      <c r="AC11" s="586"/>
      <c r="AD11" s="583" t="s">
        <v>289</v>
      </c>
      <c r="AE11" s="589"/>
      <c r="AF11" s="589"/>
      <c r="AG11" s="589"/>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row>
    <row r="12" spans="1:83" ht="321.45" customHeight="1">
      <c r="A12" s="454" t="s">
        <v>221</v>
      </c>
      <c r="B12" s="454" t="s">
        <v>224</v>
      </c>
      <c r="C12" s="454" t="s">
        <v>100</v>
      </c>
      <c r="D12" s="454" t="s">
        <v>2142</v>
      </c>
      <c r="E12" s="445" t="s">
        <v>63</v>
      </c>
      <c r="F12" s="454" t="s">
        <v>2120</v>
      </c>
      <c r="G12" s="444" t="s">
        <v>2143</v>
      </c>
      <c r="H12" s="444" t="s">
        <v>2144</v>
      </c>
      <c r="I12" s="444" t="s">
        <v>2130</v>
      </c>
      <c r="J12" s="444" t="s">
        <v>2515</v>
      </c>
      <c r="K12" s="444" t="s">
        <v>2496</v>
      </c>
      <c r="L12" s="444" t="s">
        <v>2145</v>
      </c>
      <c r="M12" s="444" t="s">
        <v>2250</v>
      </c>
      <c r="N12" s="442" t="s">
        <v>3481</v>
      </c>
      <c r="O12" s="446" t="s">
        <v>2943</v>
      </c>
      <c r="P12" s="442" t="s">
        <v>3482</v>
      </c>
      <c r="Q12" s="442" t="s">
        <v>289</v>
      </c>
      <c r="R12" s="442" t="s">
        <v>2146</v>
      </c>
      <c r="S12" s="442" t="s">
        <v>2147</v>
      </c>
      <c r="T12" s="442" t="s">
        <v>2148</v>
      </c>
      <c r="U12" s="442" t="s">
        <v>2149</v>
      </c>
      <c r="V12" s="442" t="s">
        <v>2150</v>
      </c>
      <c r="W12" s="592" t="s">
        <v>2151</v>
      </c>
      <c r="X12" s="583" t="s">
        <v>2152</v>
      </c>
      <c r="Y12" s="436" t="s">
        <v>3483</v>
      </c>
      <c r="Z12" s="436" t="s">
        <v>3484</v>
      </c>
      <c r="AA12" s="436" t="s">
        <v>3485</v>
      </c>
      <c r="AB12" s="583" t="s">
        <v>2145</v>
      </c>
      <c r="AC12" s="454" t="s">
        <v>2153</v>
      </c>
      <c r="AD12" s="584" t="s">
        <v>2145</v>
      </c>
      <c r="AE12" s="445" t="s">
        <v>289</v>
      </c>
      <c r="AF12" s="445" t="s">
        <v>2758</v>
      </c>
      <c r="AG12" s="593" t="s">
        <v>3645</v>
      </c>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row>
    <row r="13" spans="1:83" ht="95.55" customHeight="1">
      <c r="A13" s="457"/>
      <c r="B13" s="457"/>
      <c r="C13" s="457"/>
      <c r="D13" s="457"/>
      <c r="E13" s="449"/>
      <c r="F13" s="457"/>
      <c r="G13" s="444"/>
      <c r="H13" s="444"/>
      <c r="I13" s="444"/>
      <c r="J13" s="444"/>
      <c r="K13" s="444"/>
      <c r="L13" s="444"/>
      <c r="M13" s="444"/>
      <c r="N13" s="483" t="s">
        <v>24</v>
      </c>
      <c r="O13" s="556" t="s">
        <v>289</v>
      </c>
      <c r="P13" s="556" t="s">
        <v>289</v>
      </c>
      <c r="Q13" s="583" t="s">
        <v>289</v>
      </c>
      <c r="R13" s="583" t="s">
        <v>289</v>
      </c>
      <c r="S13" s="583" t="s">
        <v>289</v>
      </c>
      <c r="T13" s="583" t="s">
        <v>289</v>
      </c>
      <c r="U13" s="583" t="s">
        <v>289</v>
      </c>
      <c r="V13" s="583" t="s">
        <v>289</v>
      </c>
      <c r="W13" s="583" t="s">
        <v>289</v>
      </c>
      <c r="X13" s="583" t="s">
        <v>289</v>
      </c>
      <c r="Y13" s="583" t="s">
        <v>289</v>
      </c>
      <c r="Z13" s="583" t="s">
        <v>289</v>
      </c>
      <c r="AA13" s="583" t="s">
        <v>289</v>
      </c>
      <c r="AB13" s="583" t="s">
        <v>289</v>
      </c>
      <c r="AC13" s="457"/>
      <c r="AD13" s="584" t="s">
        <v>289</v>
      </c>
      <c r="AE13" s="449"/>
      <c r="AF13" s="449"/>
      <c r="AG13" s="594"/>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7"/>
      <c r="CE13" s="157"/>
    </row>
    <row r="14" spans="1:83" ht="381.15" customHeight="1">
      <c r="A14" s="454" t="s">
        <v>221</v>
      </c>
      <c r="B14" s="454" t="s">
        <v>227</v>
      </c>
      <c r="C14" s="582" t="s">
        <v>100</v>
      </c>
      <c r="D14" s="582" t="s">
        <v>2154</v>
      </c>
      <c r="E14" s="582" t="s">
        <v>63</v>
      </c>
      <c r="F14" s="582" t="s">
        <v>2155</v>
      </c>
      <c r="G14" s="582" t="s">
        <v>2156</v>
      </c>
      <c r="H14" s="582" t="s">
        <v>2157</v>
      </c>
      <c r="I14" s="582" t="s">
        <v>2158</v>
      </c>
      <c r="J14" s="582" t="s">
        <v>2516</v>
      </c>
      <c r="K14" s="582" t="s">
        <v>2497</v>
      </c>
      <c r="L14" s="582" t="s">
        <v>2159</v>
      </c>
      <c r="M14" s="582" t="s">
        <v>2160</v>
      </c>
      <c r="N14" s="466" t="s">
        <v>289</v>
      </c>
      <c r="O14" s="473" t="s">
        <v>289</v>
      </c>
      <c r="P14" s="588" t="s">
        <v>289</v>
      </c>
      <c r="Q14" s="466" t="s">
        <v>2249</v>
      </c>
      <c r="R14" s="466" t="s">
        <v>2139</v>
      </c>
      <c r="S14" s="466" t="s">
        <v>2498</v>
      </c>
      <c r="T14" s="584" t="s">
        <v>2499</v>
      </c>
      <c r="U14" s="466" t="s">
        <v>2161</v>
      </c>
      <c r="V14" s="466" t="s">
        <v>2162</v>
      </c>
      <c r="W14" s="466" t="s">
        <v>2163</v>
      </c>
      <c r="X14" s="466" t="s">
        <v>2164</v>
      </c>
      <c r="Y14" s="466" t="s">
        <v>2165</v>
      </c>
      <c r="Z14" s="466" t="s">
        <v>2166</v>
      </c>
      <c r="AA14" s="466" t="s">
        <v>2167</v>
      </c>
      <c r="AB14" s="466" t="s">
        <v>2159</v>
      </c>
      <c r="AC14" s="582" t="s">
        <v>2168</v>
      </c>
      <c r="AD14" s="583" t="s">
        <v>289</v>
      </c>
      <c r="AE14" s="585" t="s">
        <v>289</v>
      </c>
      <c r="AF14" s="585" t="s">
        <v>2772</v>
      </c>
      <c r="AG14" s="585" t="s">
        <v>289</v>
      </c>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row>
    <row r="15" spans="1:83" ht="106.5" customHeight="1">
      <c r="A15" s="457"/>
      <c r="B15" s="457"/>
      <c r="C15" s="586"/>
      <c r="D15" s="586"/>
      <c r="E15" s="586"/>
      <c r="F15" s="586"/>
      <c r="G15" s="586"/>
      <c r="H15" s="586"/>
      <c r="I15" s="586"/>
      <c r="J15" s="586"/>
      <c r="K15" s="586"/>
      <c r="L15" s="586"/>
      <c r="M15" s="586"/>
      <c r="N15" s="466" t="s">
        <v>289</v>
      </c>
      <c r="O15" s="588" t="s">
        <v>289</v>
      </c>
      <c r="P15" s="588" t="s">
        <v>289</v>
      </c>
      <c r="Q15" s="584" t="s">
        <v>289</v>
      </c>
      <c r="R15" s="584" t="s">
        <v>289</v>
      </c>
      <c r="S15" s="584" t="s">
        <v>289</v>
      </c>
      <c r="T15" s="584" t="s">
        <v>289</v>
      </c>
      <c r="U15" s="584" t="s">
        <v>289</v>
      </c>
      <c r="V15" s="584" t="s">
        <v>289</v>
      </c>
      <c r="W15" s="584" t="s">
        <v>289</v>
      </c>
      <c r="X15" s="584" t="s">
        <v>289</v>
      </c>
      <c r="Y15" s="584" t="s">
        <v>289</v>
      </c>
      <c r="Z15" s="584" t="s">
        <v>289</v>
      </c>
      <c r="AA15" s="584" t="s">
        <v>289</v>
      </c>
      <c r="AB15" s="584" t="s">
        <v>289</v>
      </c>
      <c r="AC15" s="586"/>
      <c r="AD15" s="583" t="s">
        <v>289</v>
      </c>
      <c r="AE15" s="589"/>
      <c r="AF15" s="589"/>
      <c r="AG15" s="589"/>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row>
    <row r="16" spans="1:83" s="16" customFormat="1" ht="372.45" customHeight="1">
      <c r="A16" s="454" t="s">
        <v>221</v>
      </c>
      <c r="B16" s="454" t="s">
        <v>224</v>
      </c>
      <c r="C16" s="582" t="s">
        <v>70</v>
      </c>
      <c r="D16" s="582" t="s">
        <v>2169</v>
      </c>
      <c r="E16" s="582" t="s">
        <v>63</v>
      </c>
      <c r="F16" s="582" t="s">
        <v>2155</v>
      </c>
      <c r="G16" s="582" t="s">
        <v>2170</v>
      </c>
      <c r="H16" s="582">
        <v>22</v>
      </c>
      <c r="I16" s="582" t="s">
        <v>2171</v>
      </c>
      <c r="J16" s="582" t="s">
        <v>2517</v>
      </c>
      <c r="K16" s="582" t="s">
        <v>2500</v>
      </c>
      <c r="L16" s="582" t="s">
        <v>2172</v>
      </c>
      <c r="M16" s="582" t="s">
        <v>2173</v>
      </c>
      <c r="N16" s="466" t="s">
        <v>3486</v>
      </c>
      <c r="O16" s="473" t="s">
        <v>3480</v>
      </c>
      <c r="P16" s="588" t="s">
        <v>289</v>
      </c>
      <c r="Q16" s="466" t="s">
        <v>289</v>
      </c>
      <c r="R16" s="466" t="s">
        <v>2174</v>
      </c>
      <c r="S16" s="584" t="s">
        <v>289</v>
      </c>
      <c r="T16" s="466" t="s">
        <v>2175</v>
      </c>
      <c r="U16" s="466" t="s">
        <v>2176</v>
      </c>
      <c r="V16" s="466" t="s">
        <v>2177</v>
      </c>
      <c r="W16" s="466" t="s">
        <v>289</v>
      </c>
      <c r="X16" s="466" t="s">
        <v>289</v>
      </c>
      <c r="Y16" s="466" t="s">
        <v>2178</v>
      </c>
      <c r="Z16" s="466" t="s">
        <v>2179</v>
      </c>
      <c r="AA16" s="466" t="s">
        <v>2180</v>
      </c>
      <c r="AB16" s="466" t="s">
        <v>2172</v>
      </c>
      <c r="AC16" s="582" t="s">
        <v>2181</v>
      </c>
      <c r="AD16" s="583" t="s">
        <v>289</v>
      </c>
      <c r="AE16" s="585" t="s">
        <v>289</v>
      </c>
      <c r="AF16" s="585" t="s">
        <v>2772</v>
      </c>
      <c r="AG16" s="585" t="s">
        <v>289</v>
      </c>
    </row>
    <row r="17" spans="1:33" s="16" customFormat="1" ht="114.45" customHeight="1">
      <c r="A17" s="457"/>
      <c r="B17" s="457"/>
      <c r="C17" s="586"/>
      <c r="D17" s="586"/>
      <c r="E17" s="586"/>
      <c r="F17" s="586"/>
      <c r="G17" s="586"/>
      <c r="H17" s="586"/>
      <c r="I17" s="586"/>
      <c r="J17" s="586"/>
      <c r="K17" s="586"/>
      <c r="L17" s="586"/>
      <c r="M17" s="586"/>
      <c r="N17" s="587" t="s">
        <v>24</v>
      </c>
      <c r="O17" s="588" t="s">
        <v>289</v>
      </c>
      <c r="P17" s="588" t="s">
        <v>289</v>
      </c>
      <c r="Q17" s="584" t="s">
        <v>289</v>
      </c>
      <c r="R17" s="584" t="s">
        <v>289</v>
      </c>
      <c r="S17" s="584" t="s">
        <v>289</v>
      </c>
      <c r="T17" s="584" t="s">
        <v>289</v>
      </c>
      <c r="U17" s="584" t="s">
        <v>289</v>
      </c>
      <c r="V17" s="584" t="s">
        <v>289</v>
      </c>
      <c r="W17" s="584" t="s">
        <v>289</v>
      </c>
      <c r="X17" s="584" t="s">
        <v>289</v>
      </c>
      <c r="Y17" s="584" t="s">
        <v>289</v>
      </c>
      <c r="Z17" s="584" t="s">
        <v>289</v>
      </c>
      <c r="AA17" s="584" t="s">
        <v>289</v>
      </c>
      <c r="AB17" s="584" t="s">
        <v>289</v>
      </c>
      <c r="AC17" s="586"/>
      <c r="AD17" s="583" t="s">
        <v>289</v>
      </c>
      <c r="AE17" s="589"/>
      <c r="AF17" s="589"/>
      <c r="AG17" s="589"/>
    </row>
    <row r="18" spans="1:33" s="155" customFormat="1" ht="323.55" customHeight="1">
      <c r="A18" s="454" t="s">
        <v>221</v>
      </c>
      <c r="B18" s="454" t="s">
        <v>224</v>
      </c>
      <c r="C18" s="582" t="s">
        <v>100</v>
      </c>
      <c r="D18" s="582" t="s">
        <v>2182</v>
      </c>
      <c r="E18" s="582" t="s">
        <v>63</v>
      </c>
      <c r="F18" s="582" t="s">
        <v>2155</v>
      </c>
      <c r="G18" s="582" t="s">
        <v>2183</v>
      </c>
      <c r="H18" s="582" t="s">
        <v>2157</v>
      </c>
      <c r="I18" s="582" t="s">
        <v>2184</v>
      </c>
      <c r="J18" s="582" t="s">
        <v>2518</v>
      </c>
      <c r="K18" s="582" t="s">
        <v>2501</v>
      </c>
      <c r="L18" s="582" t="s">
        <v>2185</v>
      </c>
      <c r="M18" s="582" t="s">
        <v>2186</v>
      </c>
      <c r="N18" s="466" t="s">
        <v>3487</v>
      </c>
      <c r="O18" s="473" t="s">
        <v>2899</v>
      </c>
      <c r="P18" s="588" t="s">
        <v>289</v>
      </c>
      <c r="Q18" s="466" t="s">
        <v>2249</v>
      </c>
      <c r="R18" s="466" t="s">
        <v>2187</v>
      </c>
      <c r="S18" s="466" t="s">
        <v>2502</v>
      </c>
      <c r="T18" s="584" t="s">
        <v>2140</v>
      </c>
      <c r="U18" s="584" t="s">
        <v>2141</v>
      </c>
      <c r="V18" s="466" t="s">
        <v>2188</v>
      </c>
      <c r="W18" s="584" t="s">
        <v>2189</v>
      </c>
      <c r="X18" s="584" t="s">
        <v>2190</v>
      </c>
      <c r="Y18" s="584" t="s">
        <v>2191</v>
      </c>
      <c r="Z18" s="584" t="s">
        <v>2185</v>
      </c>
      <c r="AA18" s="584" t="s">
        <v>289</v>
      </c>
      <c r="AB18" s="584" t="s">
        <v>2185</v>
      </c>
      <c r="AC18" s="582" t="s">
        <v>2192</v>
      </c>
      <c r="AD18" s="583" t="s">
        <v>289</v>
      </c>
      <c r="AE18" s="538" t="s">
        <v>2773</v>
      </c>
      <c r="AF18" s="585" t="s">
        <v>2772</v>
      </c>
      <c r="AG18" s="585" t="s">
        <v>2774</v>
      </c>
    </row>
    <row r="19" spans="1:33" s="155" customFormat="1" ht="46.2">
      <c r="A19" s="457"/>
      <c r="B19" s="457"/>
      <c r="C19" s="586"/>
      <c r="D19" s="586"/>
      <c r="E19" s="586"/>
      <c r="F19" s="586"/>
      <c r="G19" s="586"/>
      <c r="H19" s="586"/>
      <c r="I19" s="586"/>
      <c r="J19" s="586"/>
      <c r="K19" s="586"/>
      <c r="L19" s="586"/>
      <c r="M19" s="586"/>
      <c r="N19" s="587" t="s">
        <v>24</v>
      </c>
      <c r="O19" s="588" t="s">
        <v>289</v>
      </c>
      <c r="P19" s="588" t="s">
        <v>289</v>
      </c>
      <c r="Q19" s="584" t="s">
        <v>289</v>
      </c>
      <c r="R19" s="584" t="s">
        <v>289</v>
      </c>
      <c r="S19" s="584" t="s">
        <v>289</v>
      </c>
      <c r="T19" s="584" t="s">
        <v>289</v>
      </c>
      <c r="U19" s="584" t="s">
        <v>289</v>
      </c>
      <c r="V19" s="584" t="s">
        <v>289</v>
      </c>
      <c r="W19" s="584" t="s">
        <v>289</v>
      </c>
      <c r="X19" s="584" t="s">
        <v>289</v>
      </c>
      <c r="Y19" s="584" t="s">
        <v>289</v>
      </c>
      <c r="Z19" s="584" t="s">
        <v>289</v>
      </c>
      <c r="AA19" s="584" t="s">
        <v>289</v>
      </c>
      <c r="AB19" s="584" t="s">
        <v>289</v>
      </c>
      <c r="AC19" s="586"/>
      <c r="AD19" s="583" t="s">
        <v>289</v>
      </c>
      <c r="AE19" s="540"/>
      <c r="AF19" s="589"/>
      <c r="AG19" s="589"/>
    </row>
    <row r="20" spans="1:33" ht="319.5" customHeight="1">
      <c r="A20" s="472" t="s">
        <v>225</v>
      </c>
      <c r="B20" s="472" t="s">
        <v>228</v>
      </c>
      <c r="C20" s="472" t="s">
        <v>68</v>
      </c>
      <c r="D20" s="582" t="s">
        <v>2040</v>
      </c>
      <c r="E20" s="472" t="s">
        <v>66</v>
      </c>
      <c r="F20" s="472" t="s">
        <v>2041</v>
      </c>
      <c r="G20" s="472" t="s">
        <v>2042</v>
      </c>
      <c r="H20" s="472" t="s">
        <v>1161</v>
      </c>
      <c r="I20" s="472" t="s">
        <v>2043</v>
      </c>
      <c r="J20" s="472" t="s">
        <v>2044</v>
      </c>
      <c r="K20" s="472" t="s">
        <v>2519</v>
      </c>
      <c r="L20" s="472" t="s">
        <v>2045</v>
      </c>
      <c r="M20" s="472" t="s">
        <v>2251</v>
      </c>
      <c r="N20" s="588" t="s">
        <v>3488</v>
      </c>
      <c r="O20" s="473" t="s">
        <v>2899</v>
      </c>
      <c r="P20" s="473" t="s">
        <v>3489</v>
      </c>
      <c r="Q20" s="473" t="s">
        <v>2046</v>
      </c>
      <c r="R20" s="473" t="s">
        <v>2047</v>
      </c>
      <c r="S20" s="473" t="s">
        <v>2048</v>
      </c>
      <c r="T20" s="473" t="s">
        <v>2049</v>
      </c>
      <c r="U20" s="473" t="s">
        <v>2050</v>
      </c>
      <c r="V20" s="473" t="s">
        <v>2051</v>
      </c>
      <c r="W20" s="473" t="s">
        <v>2052</v>
      </c>
      <c r="X20" s="473" t="s">
        <v>2053</v>
      </c>
      <c r="Y20" s="473" t="s">
        <v>2054</v>
      </c>
      <c r="Z20" s="473" t="s">
        <v>2055</v>
      </c>
      <c r="AA20" s="473" t="s">
        <v>2056</v>
      </c>
      <c r="AB20" s="473" t="s">
        <v>2057</v>
      </c>
      <c r="AC20" s="595" t="s">
        <v>2058</v>
      </c>
      <c r="AD20" s="583" t="s">
        <v>289</v>
      </c>
      <c r="AE20" s="585" t="s">
        <v>289</v>
      </c>
      <c r="AF20" s="585" t="s">
        <v>2772</v>
      </c>
      <c r="AG20" s="585" t="s">
        <v>289</v>
      </c>
    </row>
    <row r="21" spans="1:33" ht="97.2" customHeight="1">
      <c r="A21" s="472"/>
      <c r="B21" s="472"/>
      <c r="C21" s="472"/>
      <c r="D21" s="586"/>
      <c r="E21" s="472"/>
      <c r="F21" s="472"/>
      <c r="G21" s="472"/>
      <c r="H21" s="472"/>
      <c r="I21" s="472"/>
      <c r="J21" s="472"/>
      <c r="K21" s="472"/>
      <c r="L21" s="472"/>
      <c r="M21" s="472"/>
      <c r="N21" s="587" t="s">
        <v>24</v>
      </c>
      <c r="O21" s="588" t="s">
        <v>289</v>
      </c>
      <c r="P21" s="588" t="s">
        <v>289</v>
      </c>
      <c r="Q21" s="473" t="s">
        <v>289</v>
      </c>
      <c r="R21" s="473" t="s">
        <v>289</v>
      </c>
      <c r="S21" s="473" t="s">
        <v>289</v>
      </c>
      <c r="T21" s="473" t="s">
        <v>289</v>
      </c>
      <c r="U21" s="473" t="s">
        <v>289</v>
      </c>
      <c r="V21" s="473" t="s">
        <v>289</v>
      </c>
      <c r="W21" s="473" t="s">
        <v>289</v>
      </c>
      <c r="X21" s="473" t="s">
        <v>289</v>
      </c>
      <c r="Y21" s="473" t="s">
        <v>289</v>
      </c>
      <c r="Z21" s="473" t="s">
        <v>289</v>
      </c>
      <c r="AA21" s="473" t="s">
        <v>289</v>
      </c>
      <c r="AB21" s="588" t="s">
        <v>2059</v>
      </c>
      <c r="AC21" s="595"/>
      <c r="AD21" s="583" t="s">
        <v>289</v>
      </c>
      <c r="AE21" s="589"/>
      <c r="AF21" s="589"/>
      <c r="AG21" s="589"/>
    </row>
    <row r="22" spans="1:33" ht="224.55" customHeight="1">
      <c r="A22" s="472" t="s">
        <v>225</v>
      </c>
      <c r="B22" s="472" t="s">
        <v>228</v>
      </c>
      <c r="C22" s="472" t="s">
        <v>68</v>
      </c>
      <c r="D22" s="582" t="s">
        <v>2060</v>
      </c>
      <c r="E22" s="472" t="s">
        <v>66</v>
      </c>
      <c r="F22" s="472" t="s">
        <v>2041</v>
      </c>
      <c r="G22" s="472" t="s">
        <v>2061</v>
      </c>
      <c r="H22" s="472" t="s">
        <v>1161</v>
      </c>
      <c r="I22" s="472" t="s">
        <v>2252</v>
      </c>
      <c r="J22" s="472" t="s">
        <v>2253</v>
      </c>
      <c r="K22" s="472" t="s">
        <v>2254</v>
      </c>
      <c r="L22" s="472" t="s">
        <v>2520</v>
      </c>
      <c r="M22" s="472" t="s">
        <v>2255</v>
      </c>
      <c r="N22" s="473" t="s">
        <v>3490</v>
      </c>
      <c r="O22" s="473" t="s">
        <v>2899</v>
      </c>
      <c r="P22" s="473" t="s">
        <v>3491</v>
      </c>
      <c r="Q22" s="473" t="s">
        <v>2256</v>
      </c>
      <c r="R22" s="473" t="s">
        <v>2257</v>
      </c>
      <c r="S22" s="473" t="s">
        <v>2258</v>
      </c>
      <c r="T22" s="473" t="s">
        <v>2259</v>
      </c>
      <c r="U22" s="473" t="s">
        <v>2260</v>
      </c>
      <c r="V22" s="473" t="s">
        <v>2261</v>
      </c>
      <c r="W22" s="473" t="s">
        <v>2262</v>
      </c>
      <c r="X22" s="473" t="s">
        <v>2263</v>
      </c>
      <c r="Y22" s="473" t="s">
        <v>2264</v>
      </c>
      <c r="Z22" s="473" t="s">
        <v>2265</v>
      </c>
      <c r="AA22" s="473" t="s">
        <v>2266</v>
      </c>
      <c r="AB22" s="473" t="s">
        <v>2267</v>
      </c>
      <c r="AC22" s="595" t="s">
        <v>2062</v>
      </c>
      <c r="AD22" s="583" t="s">
        <v>289</v>
      </c>
      <c r="AE22" s="585" t="s">
        <v>289</v>
      </c>
      <c r="AF22" s="585" t="s">
        <v>2772</v>
      </c>
      <c r="AG22" s="585" t="s">
        <v>289</v>
      </c>
    </row>
    <row r="23" spans="1:33" ht="72" customHeight="1">
      <c r="A23" s="472"/>
      <c r="B23" s="472"/>
      <c r="C23" s="472"/>
      <c r="D23" s="586"/>
      <c r="E23" s="472"/>
      <c r="F23" s="472"/>
      <c r="G23" s="472"/>
      <c r="H23" s="472"/>
      <c r="I23" s="472"/>
      <c r="J23" s="472"/>
      <c r="K23" s="472"/>
      <c r="L23" s="472"/>
      <c r="M23" s="472"/>
      <c r="N23" s="587" t="s">
        <v>24</v>
      </c>
      <c r="O23" s="588" t="s">
        <v>289</v>
      </c>
      <c r="P23" s="588" t="s">
        <v>289</v>
      </c>
      <c r="Q23" s="473" t="s">
        <v>289</v>
      </c>
      <c r="R23" s="473" t="s">
        <v>289</v>
      </c>
      <c r="S23" s="473" t="s">
        <v>289</v>
      </c>
      <c r="T23" s="473" t="s">
        <v>289</v>
      </c>
      <c r="U23" s="473" t="s">
        <v>289</v>
      </c>
      <c r="V23" s="473" t="s">
        <v>289</v>
      </c>
      <c r="W23" s="473" t="s">
        <v>289</v>
      </c>
      <c r="X23" s="473" t="s">
        <v>289</v>
      </c>
      <c r="Y23" s="473" t="s">
        <v>289</v>
      </c>
      <c r="Z23" s="473" t="s">
        <v>289</v>
      </c>
      <c r="AA23" s="473" t="s">
        <v>289</v>
      </c>
      <c r="AB23" s="473" t="s">
        <v>2063</v>
      </c>
      <c r="AC23" s="595"/>
      <c r="AD23" s="583" t="s">
        <v>289</v>
      </c>
      <c r="AE23" s="589"/>
      <c r="AF23" s="589"/>
      <c r="AG23" s="589"/>
    </row>
    <row r="24" spans="1:33" ht="354.45" customHeight="1">
      <c r="A24" s="472" t="s">
        <v>225</v>
      </c>
      <c r="B24" s="472" t="s">
        <v>228</v>
      </c>
      <c r="C24" s="472" t="s">
        <v>68</v>
      </c>
      <c r="D24" s="582" t="s">
        <v>2064</v>
      </c>
      <c r="E24" s="472" t="s">
        <v>66</v>
      </c>
      <c r="F24" s="472" t="s">
        <v>2041</v>
      </c>
      <c r="G24" s="472" t="s">
        <v>2065</v>
      </c>
      <c r="H24" s="472" t="s">
        <v>1161</v>
      </c>
      <c r="I24" s="472" t="s">
        <v>2268</v>
      </c>
      <c r="J24" s="472" t="s">
        <v>2269</v>
      </c>
      <c r="K24" s="472" t="s">
        <v>2521</v>
      </c>
      <c r="L24" s="472" t="s">
        <v>2270</v>
      </c>
      <c r="M24" s="472" t="s">
        <v>2271</v>
      </c>
      <c r="N24" s="473" t="s">
        <v>3492</v>
      </c>
      <c r="O24" s="473" t="s">
        <v>2899</v>
      </c>
      <c r="P24" s="473" t="s">
        <v>3491</v>
      </c>
      <c r="Q24" s="473" t="s">
        <v>2272</v>
      </c>
      <c r="R24" s="473" t="s">
        <v>2273</v>
      </c>
      <c r="S24" s="473" t="s">
        <v>2274</v>
      </c>
      <c r="T24" s="473" t="s">
        <v>2275</v>
      </c>
      <c r="U24" s="473" t="s">
        <v>2276</v>
      </c>
      <c r="V24" s="473" t="s">
        <v>2277</v>
      </c>
      <c r="W24" s="473" t="s">
        <v>2278</v>
      </c>
      <c r="X24" s="473" t="s">
        <v>2279</v>
      </c>
      <c r="Y24" s="473" t="s">
        <v>2280</v>
      </c>
      <c r="Z24" s="473" t="s">
        <v>2281</v>
      </c>
      <c r="AA24" s="473" t="s">
        <v>2282</v>
      </c>
      <c r="AB24" s="473" t="s">
        <v>2283</v>
      </c>
      <c r="AC24" s="595" t="s">
        <v>2066</v>
      </c>
      <c r="AD24" s="583" t="s">
        <v>289</v>
      </c>
      <c r="AE24" s="585" t="s">
        <v>289</v>
      </c>
      <c r="AF24" s="585" t="s">
        <v>2772</v>
      </c>
      <c r="AG24" s="585" t="s">
        <v>289</v>
      </c>
    </row>
    <row r="25" spans="1:33" ht="64.5" customHeight="1">
      <c r="A25" s="472"/>
      <c r="B25" s="472"/>
      <c r="C25" s="472"/>
      <c r="D25" s="586"/>
      <c r="E25" s="472"/>
      <c r="F25" s="472"/>
      <c r="G25" s="472"/>
      <c r="H25" s="472"/>
      <c r="I25" s="472"/>
      <c r="J25" s="472"/>
      <c r="K25" s="472"/>
      <c r="L25" s="472"/>
      <c r="M25" s="472"/>
      <c r="N25" s="587" t="s">
        <v>24</v>
      </c>
      <c r="O25" s="588" t="s">
        <v>289</v>
      </c>
      <c r="P25" s="588" t="s">
        <v>289</v>
      </c>
      <c r="Q25" s="473" t="s">
        <v>289</v>
      </c>
      <c r="R25" s="473" t="s">
        <v>289</v>
      </c>
      <c r="S25" s="473" t="s">
        <v>289</v>
      </c>
      <c r="T25" s="473" t="s">
        <v>289</v>
      </c>
      <c r="U25" s="473" t="s">
        <v>289</v>
      </c>
      <c r="V25" s="473" t="s">
        <v>289</v>
      </c>
      <c r="W25" s="473" t="s">
        <v>289</v>
      </c>
      <c r="X25" s="473" t="s">
        <v>289</v>
      </c>
      <c r="Y25" s="473" t="s">
        <v>289</v>
      </c>
      <c r="Z25" s="473" t="s">
        <v>289</v>
      </c>
      <c r="AA25" s="473" t="s">
        <v>289</v>
      </c>
      <c r="AB25" s="473" t="s">
        <v>2067</v>
      </c>
      <c r="AC25" s="595"/>
      <c r="AD25" s="583" t="s">
        <v>289</v>
      </c>
      <c r="AE25" s="589"/>
      <c r="AF25" s="589"/>
      <c r="AG25" s="589"/>
    </row>
    <row r="26" spans="1:33" ht="334.5" customHeight="1">
      <c r="A26" s="472" t="s">
        <v>225</v>
      </c>
      <c r="B26" s="472" t="s">
        <v>228</v>
      </c>
      <c r="C26" s="472" t="s">
        <v>68</v>
      </c>
      <c r="D26" s="582" t="s">
        <v>2068</v>
      </c>
      <c r="E26" s="472" t="s">
        <v>66</v>
      </c>
      <c r="F26" s="472" t="s">
        <v>2041</v>
      </c>
      <c r="G26" s="472" t="s">
        <v>2069</v>
      </c>
      <c r="H26" s="472" t="s">
        <v>1161</v>
      </c>
      <c r="I26" s="472" t="s">
        <v>2284</v>
      </c>
      <c r="J26" s="472" t="s">
        <v>2285</v>
      </c>
      <c r="K26" s="472" t="s">
        <v>2522</v>
      </c>
      <c r="L26" s="472" t="s">
        <v>2286</v>
      </c>
      <c r="M26" s="472" t="s">
        <v>2287</v>
      </c>
      <c r="N26" s="473" t="s">
        <v>3492</v>
      </c>
      <c r="O26" s="473" t="s">
        <v>2899</v>
      </c>
      <c r="P26" s="473" t="s">
        <v>3491</v>
      </c>
      <c r="Q26" s="473" t="s">
        <v>2288</v>
      </c>
      <c r="R26" s="473" t="s">
        <v>2289</v>
      </c>
      <c r="S26" s="473" t="s">
        <v>2290</v>
      </c>
      <c r="T26" s="473" t="s">
        <v>2291</v>
      </c>
      <c r="U26" s="473" t="s">
        <v>2292</v>
      </c>
      <c r="V26" s="473" t="s">
        <v>2293</v>
      </c>
      <c r="W26" s="473" t="s">
        <v>2294</v>
      </c>
      <c r="X26" s="473" t="s">
        <v>2295</v>
      </c>
      <c r="Y26" s="473" t="s">
        <v>2296</v>
      </c>
      <c r="Z26" s="473" t="s">
        <v>2297</v>
      </c>
      <c r="AA26" s="473" t="s">
        <v>2298</v>
      </c>
      <c r="AB26" s="473" t="s">
        <v>2299</v>
      </c>
      <c r="AC26" s="595" t="s">
        <v>2070</v>
      </c>
      <c r="AD26" s="583" t="s">
        <v>289</v>
      </c>
      <c r="AE26" s="585" t="s">
        <v>289</v>
      </c>
      <c r="AF26" s="585" t="s">
        <v>2772</v>
      </c>
      <c r="AG26" s="585" t="s">
        <v>289</v>
      </c>
    </row>
    <row r="27" spans="1:33" ht="69.45" customHeight="1">
      <c r="A27" s="472"/>
      <c r="B27" s="472"/>
      <c r="C27" s="472"/>
      <c r="D27" s="586"/>
      <c r="E27" s="472"/>
      <c r="F27" s="472"/>
      <c r="G27" s="472"/>
      <c r="H27" s="472"/>
      <c r="I27" s="472"/>
      <c r="J27" s="472"/>
      <c r="K27" s="472"/>
      <c r="L27" s="472"/>
      <c r="M27" s="472"/>
      <c r="N27" s="587" t="s">
        <v>24</v>
      </c>
      <c r="O27" s="588" t="s">
        <v>289</v>
      </c>
      <c r="P27" s="588" t="s">
        <v>289</v>
      </c>
      <c r="Q27" s="473" t="s">
        <v>289</v>
      </c>
      <c r="R27" s="473" t="s">
        <v>289</v>
      </c>
      <c r="S27" s="473" t="s">
        <v>289</v>
      </c>
      <c r="T27" s="473" t="s">
        <v>289</v>
      </c>
      <c r="U27" s="473" t="s">
        <v>289</v>
      </c>
      <c r="V27" s="473" t="s">
        <v>289</v>
      </c>
      <c r="W27" s="473" t="s">
        <v>289</v>
      </c>
      <c r="X27" s="473" t="s">
        <v>289</v>
      </c>
      <c r="Y27" s="473" t="s">
        <v>289</v>
      </c>
      <c r="Z27" s="473" t="s">
        <v>289</v>
      </c>
      <c r="AA27" s="473" t="s">
        <v>289</v>
      </c>
      <c r="AB27" s="473" t="s">
        <v>2067</v>
      </c>
      <c r="AC27" s="595"/>
      <c r="AD27" s="583" t="s">
        <v>289</v>
      </c>
      <c r="AE27" s="589"/>
      <c r="AF27" s="589"/>
      <c r="AG27" s="589"/>
    </row>
    <row r="28" spans="1:33" ht="409.5" customHeight="1">
      <c r="A28" s="472" t="s">
        <v>225</v>
      </c>
      <c r="B28" s="472" t="s">
        <v>228</v>
      </c>
      <c r="C28" s="472" t="s">
        <v>68</v>
      </c>
      <c r="D28" s="582" t="s">
        <v>2071</v>
      </c>
      <c r="E28" s="472" t="s">
        <v>66</v>
      </c>
      <c r="F28" s="472" t="s">
        <v>2041</v>
      </c>
      <c r="G28" s="472" t="s">
        <v>2072</v>
      </c>
      <c r="H28" s="472" t="s">
        <v>1161</v>
      </c>
      <c r="I28" s="472" t="s">
        <v>2073</v>
      </c>
      <c r="J28" s="472" t="s">
        <v>2074</v>
      </c>
      <c r="K28" s="472" t="s">
        <v>2503</v>
      </c>
      <c r="L28" s="472" t="s">
        <v>2075</v>
      </c>
      <c r="M28" s="472" t="s">
        <v>2300</v>
      </c>
      <c r="N28" s="473" t="s">
        <v>3493</v>
      </c>
      <c r="O28" s="473" t="s">
        <v>2899</v>
      </c>
      <c r="P28" s="473" t="s">
        <v>3494</v>
      </c>
      <c r="Q28" s="473" t="s">
        <v>2076</v>
      </c>
      <c r="R28" s="473" t="s">
        <v>2077</v>
      </c>
      <c r="S28" s="473" t="s">
        <v>2078</v>
      </c>
      <c r="T28" s="473" t="s">
        <v>2079</v>
      </c>
      <c r="U28" s="473" t="s">
        <v>2080</v>
      </c>
      <c r="V28" s="473" t="s">
        <v>2081</v>
      </c>
      <c r="W28" s="473" t="s">
        <v>2082</v>
      </c>
      <c r="X28" s="473" t="s">
        <v>2083</v>
      </c>
      <c r="Y28" s="473" t="s">
        <v>2084</v>
      </c>
      <c r="Z28" s="473" t="s">
        <v>2085</v>
      </c>
      <c r="AA28" s="473" t="s">
        <v>2086</v>
      </c>
      <c r="AB28" s="473" t="s">
        <v>2087</v>
      </c>
      <c r="AC28" s="595" t="s">
        <v>2088</v>
      </c>
      <c r="AD28" s="583" t="s">
        <v>289</v>
      </c>
      <c r="AE28" s="585" t="s">
        <v>289</v>
      </c>
      <c r="AF28" s="585" t="s">
        <v>2772</v>
      </c>
      <c r="AG28" s="585" t="s">
        <v>289</v>
      </c>
    </row>
    <row r="29" spans="1:33" ht="49.5" customHeight="1">
      <c r="A29" s="472"/>
      <c r="B29" s="472"/>
      <c r="C29" s="472"/>
      <c r="D29" s="586"/>
      <c r="E29" s="472"/>
      <c r="F29" s="472"/>
      <c r="G29" s="472"/>
      <c r="H29" s="472"/>
      <c r="I29" s="472"/>
      <c r="J29" s="472"/>
      <c r="K29" s="472"/>
      <c r="L29" s="472"/>
      <c r="M29" s="472"/>
      <c r="N29" s="587" t="s">
        <v>24</v>
      </c>
      <c r="O29" s="588" t="s">
        <v>289</v>
      </c>
      <c r="P29" s="588" t="s">
        <v>289</v>
      </c>
      <c r="Q29" s="473" t="s">
        <v>289</v>
      </c>
      <c r="R29" s="473" t="s">
        <v>289</v>
      </c>
      <c r="S29" s="473" t="s">
        <v>289</v>
      </c>
      <c r="T29" s="473" t="s">
        <v>289</v>
      </c>
      <c r="U29" s="473" t="s">
        <v>289</v>
      </c>
      <c r="V29" s="473" t="s">
        <v>289</v>
      </c>
      <c r="W29" s="473" t="s">
        <v>289</v>
      </c>
      <c r="X29" s="473" t="s">
        <v>289</v>
      </c>
      <c r="Y29" s="588" t="s">
        <v>289</v>
      </c>
      <c r="Z29" s="473" t="s">
        <v>289</v>
      </c>
      <c r="AA29" s="473" t="s">
        <v>289</v>
      </c>
      <c r="AB29" s="473" t="s">
        <v>2089</v>
      </c>
      <c r="AC29" s="595"/>
      <c r="AD29" s="583" t="s">
        <v>289</v>
      </c>
      <c r="AE29" s="589"/>
      <c r="AF29" s="589"/>
      <c r="AG29" s="589"/>
    </row>
    <row r="30" spans="1:33" ht="409.6">
      <c r="A30" s="596" t="s">
        <v>225</v>
      </c>
      <c r="B30" s="596" t="s">
        <v>226</v>
      </c>
      <c r="C30" s="596" t="s">
        <v>68</v>
      </c>
      <c r="D30" s="454" t="s">
        <v>3495</v>
      </c>
      <c r="E30" s="596" t="s">
        <v>66</v>
      </c>
      <c r="F30" s="596" t="s">
        <v>2128</v>
      </c>
      <c r="G30" s="596" t="s">
        <v>3496</v>
      </c>
      <c r="H30" s="596" t="s">
        <v>3497</v>
      </c>
      <c r="I30" s="597" t="s">
        <v>3498</v>
      </c>
      <c r="J30" s="597" t="s">
        <v>3499</v>
      </c>
      <c r="K30" s="596" t="s">
        <v>3500</v>
      </c>
      <c r="L30" s="597" t="s">
        <v>3501</v>
      </c>
      <c r="M30" s="597" t="s">
        <v>3502</v>
      </c>
      <c r="N30" s="598" t="s">
        <v>3503</v>
      </c>
      <c r="O30" s="599" t="s">
        <v>3504</v>
      </c>
      <c r="P30" s="599" t="s">
        <v>289</v>
      </c>
      <c r="Q30" s="599" t="s">
        <v>289</v>
      </c>
      <c r="R30" s="599" t="s">
        <v>289</v>
      </c>
      <c r="S30" s="599" t="s">
        <v>289</v>
      </c>
      <c r="T30" s="599" t="s">
        <v>289</v>
      </c>
      <c r="U30" s="599" t="s">
        <v>289</v>
      </c>
      <c r="V30" s="599" t="s">
        <v>3505</v>
      </c>
      <c r="W30" s="599" t="s">
        <v>3506</v>
      </c>
      <c r="X30" s="599" t="s">
        <v>3507</v>
      </c>
      <c r="Y30" s="599" t="s">
        <v>3508</v>
      </c>
      <c r="Z30" s="599" t="s">
        <v>3509</v>
      </c>
      <c r="AA30" s="599" t="s">
        <v>3510</v>
      </c>
      <c r="AB30" s="599" t="s">
        <v>3501</v>
      </c>
      <c r="AC30" s="600" t="s">
        <v>3511</v>
      </c>
      <c r="AD30" s="583" t="s">
        <v>289</v>
      </c>
      <c r="AE30" s="593" t="s">
        <v>289</v>
      </c>
      <c r="AF30" s="593" t="s">
        <v>3512</v>
      </c>
      <c r="AG30" s="593" t="s">
        <v>289</v>
      </c>
    </row>
    <row r="31" spans="1:33" ht="46.2">
      <c r="A31" s="596"/>
      <c r="B31" s="596"/>
      <c r="C31" s="596"/>
      <c r="D31" s="457"/>
      <c r="E31" s="596"/>
      <c r="F31" s="596"/>
      <c r="G31" s="596"/>
      <c r="H31" s="596"/>
      <c r="I31" s="601"/>
      <c r="J31" s="601"/>
      <c r="K31" s="596"/>
      <c r="L31" s="601"/>
      <c r="M31" s="601"/>
      <c r="N31" s="598"/>
      <c r="O31" s="599"/>
      <c r="P31" s="599" t="s">
        <v>289</v>
      </c>
      <c r="Q31" s="602"/>
      <c r="R31" s="598" t="s">
        <v>289</v>
      </c>
      <c r="S31" s="598" t="s">
        <v>289</v>
      </c>
      <c r="T31" s="598" t="s">
        <v>289</v>
      </c>
      <c r="U31" s="598" t="s">
        <v>289</v>
      </c>
      <c r="V31" s="598" t="s">
        <v>289</v>
      </c>
      <c r="W31" s="598" t="s">
        <v>289</v>
      </c>
      <c r="X31" s="598" t="s">
        <v>289</v>
      </c>
      <c r="Y31" s="598" t="s">
        <v>289</v>
      </c>
      <c r="Z31" s="598" t="s">
        <v>289</v>
      </c>
      <c r="AA31" s="598" t="s">
        <v>289</v>
      </c>
      <c r="AB31" s="598" t="s">
        <v>289</v>
      </c>
      <c r="AC31" s="600"/>
      <c r="AD31" s="583" t="s">
        <v>289</v>
      </c>
      <c r="AE31" s="594"/>
      <c r="AF31" s="594"/>
      <c r="AG31" s="594"/>
    </row>
    <row r="32" spans="1:33">
      <c r="A32" s="157"/>
      <c r="B32" s="157"/>
      <c r="C32" s="157"/>
      <c r="D32" s="157"/>
      <c r="E32" s="157"/>
      <c r="F32" s="157"/>
      <c r="G32" s="157"/>
      <c r="H32" s="157"/>
      <c r="J32" s="157"/>
      <c r="K32" s="157"/>
      <c r="L32" s="157"/>
      <c r="M32" s="157"/>
      <c r="N32" s="162"/>
      <c r="O32" s="162"/>
      <c r="P32" s="162"/>
      <c r="Q32" s="157"/>
      <c r="R32" s="157"/>
      <c r="S32" s="157"/>
      <c r="T32" s="157"/>
      <c r="U32" s="157"/>
      <c r="V32" s="157"/>
      <c r="W32" s="157"/>
    </row>
    <row r="33" spans="1:23">
      <c r="A33" s="157"/>
      <c r="B33" s="157"/>
      <c r="C33" s="157"/>
      <c r="D33" s="157"/>
      <c r="E33" s="157"/>
      <c r="F33" s="157"/>
      <c r="G33" s="157"/>
      <c r="H33" s="157"/>
      <c r="J33" s="157"/>
      <c r="K33" s="157"/>
      <c r="L33" s="157"/>
      <c r="M33" s="157"/>
      <c r="N33" s="162"/>
      <c r="O33" s="162"/>
      <c r="P33" s="162"/>
      <c r="Q33" s="157"/>
      <c r="R33" s="157"/>
      <c r="S33" s="157"/>
      <c r="T33" s="157"/>
      <c r="U33" s="157"/>
      <c r="V33" s="157"/>
      <c r="W33" s="157"/>
    </row>
    <row r="34" spans="1:23">
      <c r="A34" s="157"/>
      <c r="B34" s="157"/>
      <c r="C34" s="157"/>
      <c r="D34" s="157"/>
      <c r="E34" s="157"/>
      <c r="F34" s="157"/>
      <c r="G34" s="157"/>
      <c r="H34" s="157"/>
      <c r="J34" s="157"/>
      <c r="K34" s="157"/>
      <c r="L34" s="157"/>
      <c r="M34" s="157"/>
      <c r="N34" s="162"/>
      <c r="O34" s="162"/>
      <c r="P34" s="162"/>
      <c r="Q34" s="157"/>
      <c r="R34" s="157"/>
      <c r="S34" s="157"/>
      <c r="T34" s="157"/>
      <c r="U34" s="157"/>
      <c r="V34" s="157"/>
      <c r="W34" s="157"/>
    </row>
    <row r="35" spans="1:23">
      <c r="A35" s="157"/>
      <c r="B35" s="157"/>
      <c r="C35" s="157"/>
      <c r="D35" s="157"/>
      <c r="E35" s="157"/>
      <c r="F35" s="157"/>
      <c r="G35" s="157"/>
      <c r="H35" s="157"/>
      <c r="J35" s="157"/>
      <c r="K35" s="157"/>
      <c r="L35" s="157"/>
      <c r="M35" s="157"/>
      <c r="N35" s="162"/>
      <c r="O35" s="162"/>
      <c r="P35" s="162"/>
      <c r="Q35" s="157"/>
      <c r="R35" s="157"/>
      <c r="S35" s="157"/>
      <c r="T35" s="157"/>
      <c r="U35" s="157"/>
      <c r="V35" s="157"/>
      <c r="W35" s="157"/>
    </row>
    <row r="36" spans="1:23">
      <c r="A36" s="157"/>
      <c r="B36" s="157"/>
      <c r="C36" s="157"/>
      <c r="D36" s="157"/>
      <c r="E36" s="157"/>
      <c r="F36" s="157"/>
      <c r="G36" s="157"/>
      <c r="H36" s="157"/>
      <c r="J36" s="157"/>
      <c r="K36" s="157"/>
      <c r="L36" s="157"/>
      <c r="M36" s="157"/>
      <c r="N36" s="162"/>
      <c r="O36" s="162"/>
      <c r="P36" s="162"/>
      <c r="Q36" s="157"/>
      <c r="R36" s="157"/>
      <c r="S36" s="157"/>
      <c r="T36" s="157"/>
      <c r="U36" s="157"/>
      <c r="V36" s="157"/>
      <c r="W36" s="157"/>
    </row>
    <row r="37" spans="1:23">
      <c r="A37" s="157"/>
      <c r="B37" s="157"/>
      <c r="C37" s="157"/>
      <c r="D37" s="157"/>
      <c r="E37" s="157"/>
      <c r="F37" s="157"/>
      <c r="G37" s="157"/>
      <c r="H37" s="157"/>
      <c r="J37" s="157"/>
      <c r="K37" s="157"/>
      <c r="L37" s="157"/>
      <c r="M37" s="157"/>
      <c r="N37" s="162"/>
      <c r="O37" s="162"/>
      <c r="P37" s="162"/>
      <c r="Q37" s="157"/>
      <c r="R37" s="157"/>
      <c r="S37" s="157"/>
      <c r="T37" s="157"/>
      <c r="U37" s="157"/>
      <c r="V37" s="157"/>
      <c r="W37" s="157"/>
    </row>
    <row r="38" spans="1:23">
      <c r="A38" s="157"/>
      <c r="B38" s="157"/>
      <c r="C38" s="157"/>
      <c r="D38" s="157"/>
      <c r="E38" s="157"/>
      <c r="F38" s="157"/>
      <c r="G38" s="157"/>
      <c r="H38" s="157"/>
      <c r="J38" s="157"/>
      <c r="K38" s="157"/>
      <c r="L38" s="157"/>
      <c r="M38" s="157"/>
      <c r="N38" s="162"/>
      <c r="O38" s="162"/>
      <c r="P38" s="162"/>
      <c r="Q38" s="157"/>
      <c r="R38" s="157"/>
      <c r="S38" s="157"/>
      <c r="T38" s="157"/>
      <c r="U38" s="157"/>
      <c r="V38" s="157"/>
      <c r="W38" s="157"/>
    </row>
    <row r="39" spans="1:23">
      <c r="A39" s="157"/>
      <c r="B39" s="157"/>
      <c r="C39" s="157"/>
      <c r="D39" s="157"/>
      <c r="E39" s="157"/>
      <c r="F39" s="157"/>
      <c r="G39" s="157"/>
      <c r="H39" s="157"/>
      <c r="J39" s="157"/>
      <c r="K39" s="157"/>
      <c r="L39" s="157"/>
      <c r="M39" s="157"/>
      <c r="N39" s="162"/>
      <c r="O39" s="162"/>
      <c r="P39" s="162"/>
      <c r="Q39" s="157"/>
      <c r="R39" s="157"/>
      <c r="S39" s="157"/>
      <c r="T39" s="157"/>
      <c r="U39" s="157"/>
      <c r="V39" s="157"/>
      <c r="W39" s="157"/>
    </row>
    <row r="40" spans="1:23">
      <c r="A40" s="157"/>
      <c r="B40" s="157"/>
      <c r="C40" s="157"/>
      <c r="D40" s="157"/>
      <c r="E40" s="157"/>
      <c r="F40" s="157"/>
      <c r="G40" s="157"/>
      <c r="H40" s="157"/>
      <c r="J40" s="157"/>
      <c r="K40" s="157"/>
      <c r="L40" s="157"/>
      <c r="M40" s="157"/>
      <c r="N40" s="162"/>
      <c r="O40" s="162"/>
      <c r="P40" s="162"/>
      <c r="Q40" s="157"/>
      <c r="R40" s="157"/>
      <c r="S40" s="157"/>
      <c r="T40" s="157"/>
      <c r="U40" s="157"/>
      <c r="V40" s="157"/>
      <c r="W40" s="157"/>
    </row>
    <row r="41" spans="1:23">
      <c r="A41" s="157"/>
      <c r="B41" s="157"/>
      <c r="C41" s="157"/>
      <c r="D41" s="157"/>
      <c r="E41" s="157"/>
      <c r="F41" s="157"/>
      <c r="G41" s="157"/>
      <c r="H41" s="157"/>
      <c r="J41" s="157"/>
      <c r="K41" s="157"/>
      <c r="L41" s="157"/>
      <c r="M41" s="157"/>
      <c r="N41" s="162"/>
      <c r="O41" s="162"/>
      <c r="P41" s="162"/>
      <c r="Q41" s="157"/>
      <c r="R41" s="157"/>
      <c r="S41" s="157"/>
      <c r="T41" s="157"/>
      <c r="U41" s="157"/>
      <c r="V41" s="157"/>
      <c r="W41" s="157"/>
    </row>
    <row r="42" spans="1:23">
      <c r="A42" s="157"/>
      <c r="B42" s="157"/>
      <c r="C42" s="157"/>
      <c r="D42" s="157"/>
      <c r="E42" s="157"/>
      <c r="F42" s="157"/>
      <c r="G42" s="157"/>
      <c r="H42" s="157"/>
      <c r="J42" s="157"/>
      <c r="K42" s="157"/>
      <c r="L42" s="157"/>
      <c r="M42" s="157"/>
      <c r="N42" s="162"/>
      <c r="O42" s="162"/>
      <c r="P42" s="162"/>
      <c r="Q42" s="157"/>
      <c r="R42" s="157"/>
      <c r="S42" s="157"/>
      <c r="T42" s="157"/>
      <c r="U42" s="157"/>
      <c r="V42" s="157"/>
      <c r="W42" s="157"/>
    </row>
    <row r="43" spans="1:23">
      <c r="A43" s="157"/>
      <c r="B43" s="157"/>
      <c r="C43" s="157"/>
      <c r="D43" s="157"/>
      <c r="E43" s="157"/>
      <c r="F43" s="157"/>
      <c r="G43" s="157"/>
      <c r="H43" s="157"/>
      <c r="J43" s="157"/>
      <c r="K43" s="157"/>
      <c r="L43" s="157"/>
      <c r="M43" s="157"/>
      <c r="N43" s="162"/>
      <c r="O43" s="162"/>
      <c r="P43" s="162"/>
      <c r="Q43" s="157"/>
      <c r="R43" s="157"/>
      <c r="S43" s="157"/>
      <c r="T43" s="157"/>
      <c r="U43" s="157"/>
      <c r="V43" s="157"/>
      <c r="W43" s="157"/>
    </row>
    <row r="44" spans="1:23">
      <c r="A44" s="157"/>
      <c r="B44" s="157"/>
      <c r="C44" s="157"/>
      <c r="D44" s="157"/>
      <c r="E44" s="157"/>
      <c r="F44" s="157"/>
      <c r="G44" s="157"/>
      <c r="H44" s="157"/>
      <c r="J44" s="157"/>
      <c r="K44" s="157"/>
      <c r="L44" s="157"/>
      <c r="M44" s="157"/>
      <c r="N44" s="162"/>
      <c r="O44" s="162"/>
      <c r="P44" s="162"/>
      <c r="Q44" s="157"/>
      <c r="R44" s="157"/>
      <c r="S44" s="157"/>
      <c r="T44" s="157"/>
      <c r="U44" s="157"/>
      <c r="V44" s="157"/>
      <c r="W44" s="157"/>
    </row>
    <row r="45" spans="1:23">
      <c r="A45" s="157"/>
      <c r="B45" s="157"/>
      <c r="C45" s="157"/>
      <c r="D45" s="157"/>
      <c r="E45" s="157"/>
      <c r="F45" s="157"/>
      <c r="G45" s="157"/>
      <c r="H45" s="157"/>
      <c r="J45" s="157"/>
      <c r="K45" s="157"/>
      <c r="L45" s="157"/>
      <c r="M45" s="157"/>
      <c r="N45" s="162"/>
      <c r="O45" s="162"/>
      <c r="P45" s="162"/>
      <c r="Q45" s="157"/>
      <c r="R45" s="157"/>
      <c r="S45" s="157"/>
      <c r="T45" s="157"/>
      <c r="U45" s="157"/>
      <c r="V45" s="157"/>
      <c r="W45" s="157"/>
    </row>
    <row r="46" spans="1:23">
      <c r="A46" s="157"/>
      <c r="B46" s="157"/>
      <c r="C46" s="157"/>
      <c r="D46" s="157"/>
      <c r="E46" s="157"/>
      <c r="F46" s="157"/>
      <c r="G46" s="157"/>
      <c r="H46" s="157"/>
      <c r="J46" s="157"/>
      <c r="K46" s="157"/>
      <c r="L46" s="157"/>
      <c r="M46" s="157"/>
      <c r="N46" s="162"/>
      <c r="O46" s="162"/>
      <c r="P46" s="162"/>
      <c r="Q46" s="157"/>
      <c r="R46" s="157"/>
      <c r="S46" s="157"/>
      <c r="T46" s="157"/>
      <c r="U46" s="157"/>
      <c r="V46" s="157"/>
      <c r="W46" s="157"/>
    </row>
    <row r="47" spans="1:23">
      <c r="A47" s="157"/>
      <c r="B47" s="157"/>
      <c r="C47" s="157"/>
      <c r="D47" s="157"/>
      <c r="E47" s="157"/>
      <c r="F47" s="157"/>
      <c r="G47" s="157"/>
      <c r="H47" s="157"/>
      <c r="J47" s="157"/>
      <c r="K47" s="157"/>
      <c r="L47" s="157"/>
      <c r="M47" s="157"/>
      <c r="N47" s="162"/>
      <c r="O47" s="162"/>
      <c r="P47" s="162"/>
      <c r="Q47" s="157"/>
      <c r="R47" s="157"/>
      <c r="S47" s="157"/>
      <c r="T47" s="157"/>
      <c r="U47" s="157"/>
      <c r="V47" s="157"/>
      <c r="W47" s="157"/>
    </row>
    <row r="48" spans="1:23">
      <c r="A48" s="157"/>
      <c r="B48" s="157"/>
      <c r="C48" s="157"/>
      <c r="D48" s="157"/>
      <c r="E48" s="157"/>
      <c r="F48" s="157"/>
      <c r="G48" s="157"/>
      <c r="H48" s="157"/>
      <c r="J48" s="157"/>
      <c r="K48" s="157"/>
      <c r="L48" s="157"/>
      <c r="M48" s="157"/>
      <c r="N48" s="162"/>
      <c r="O48" s="162"/>
      <c r="P48" s="162"/>
      <c r="Q48" s="157"/>
      <c r="R48" s="157"/>
      <c r="S48" s="157"/>
      <c r="T48" s="157"/>
      <c r="U48" s="157"/>
      <c r="V48" s="157"/>
      <c r="W48" s="157"/>
    </row>
    <row r="49" spans="1:23">
      <c r="A49" s="157"/>
      <c r="B49" s="157"/>
      <c r="C49" s="157"/>
      <c r="D49" s="157"/>
      <c r="E49" s="157"/>
      <c r="F49" s="157"/>
      <c r="G49" s="157"/>
      <c r="H49" s="157"/>
      <c r="J49" s="157"/>
      <c r="K49" s="157"/>
      <c r="L49" s="157"/>
      <c r="M49" s="157"/>
      <c r="N49" s="162"/>
      <c r="O49" s="162"/>
      <c r="P49" s="162"/>
      <c r="Q49" s="157"/>
      <c r="R49" s="157"/>
      <c r="S49" s="157"/>
      <c r="T49" s="157"/>
      <c r="U49" s="157"/>
      <c r="V49" s="157"/>
      <c r="W49" s="157"/>
    </row>
    <row r="50" spans="1:23">
      <c r="A50" s="157"/>
      <c r="B50" s="157"/>
      <c r="C50" s="157"/>
      <c r="D50" s="157"/>
      <c r="E50" s="157"/>
      <c r="F50" s="157"/>
      <c r="G50" s="157"/>
      <c r="H50" s="157"/>
      <c r="J50" s="157"/>
      <c r="K50" s="157"/>
      <c r="L50" s="157"/>
      <c r="M50" s="157"/>
      <c r="N50" s="162"/>
      <c r="O50" s="162"/>
      <c r="P50" s="162"/>
      <c r="Q50" s="157"/>
      <c r="R50" s="157"/>
      <c r="S50" s="157"/>
      <c r="T50" s="157"/>
      <c r="U50" s="157"/>
      <c r="V50" s="157"/>
      <c r="W50" s="157"/>
    </row>
    <row r="51" spans="1:23">
      <c r="A51" s="157"/>
      <c r="B51" s="157"/>
      <c r="C51" s="157"/>
      <c r="D51" s="157"/>
      <c r="E51" s="157"/>
      <c r="F51" s="157"/>
      <c r="G51" s="157"/>
      <c r="H51" s="157"/>
      <c r="J51" s="157"/>
      <c r="K51" s="157"/>
      <c r="L51" s="157"/>
      <c r="M51" s="157"/>
      <c r="N51" s="162"/>
      <c r="O51" s="162"/>
      <c r="P51" s="162"/>
      <c r="Q51" s="157"/>
      <c r="R51" s="157"/>
      <c r="S51" s="157"/>
      <c r="T51" s="157"/>
      <c r="U51" s="157"/>
      <c r="V51" s="157"/>
      <c r="W51" s="157"/>
    </row>
    <row r="52" spans="1:23">
      <c r="A52" s="157"/>
      <c r="B52" s="157"/>
      <c r="C52" s="157"/>
      <c r="D52" s="157"/>
      <c r="E52" s="157"/>
      <c r="F52" s="157"/>
      <c r="G52" s="157"/>
      <c r="H52" s="157"/>
      <c r="J52" s="157"/>
      <c r="K52" s="157"/>
      <c r="L52" s="157"/>
      <c r="M52" s="157"/>
      <c r="N52" s="162"/>
      <c r="O52" s="162"/>
      <c r="P52" s="162"/>
      <c r="Q52" s="157"/>
      <c r="R52" s="157"/>
      <c r="S52" s="157"/>
      <c r="T52" s="157"/>
      <c r="U52" s="157"/>
      <c r="V52" s="157"/>
      <c r="W52" s="157"/>
    </row>
    <row r="53" spans="1:23">
      <c r="A53" s="157"/>
      <c r="B53" s="157"/>
      <c r="C53" s="157"/>
      <c r="D53" s="157"/>
      <c r="E53" s="157"/>
      <c r="F53" s="157"/>
      <c r="G53" s="157"/>
      <c r="H53" s="157"/>
      <c r="J53" s="157"/>
      <c r="K53" s="157"/>
      <c r="L53" s="157"/>
      <c r="M53" s="157"/>
      <c r="N53" s="162"/>
      <c r="O53" s="162"/>
      <c r="P53" s="162"/>
      <c r="Q53" s="157"/>
      <c r="R53" s="157"/>
      <c r="S53" s="157"/>
      <c r="T53" s="157"/>
      <c r="U53" s="157"/>
      <c r="V53" s="157"/>
      <c r="W53" s="157"/>
    </row>
    <row r="54" spans="1:23">
      <c r="A54" s="157"/>
      <c r="B54" s="157"/>
      <c r="C54" s="157"/>
      <c r="D54" s="157"/>
      <c r="E54" s="157"/>
      <c r="F54" s="157"/>
      <c r="G54" s="157"/>
      <c r="H54" s="157"/>
      <c r="J54" s="157"/>
      <c r="K54" s="157"/>
      <c r="L54" s="157"/>
      <c r="M54" s="157"/>
      <c r="N54" s="162"/>
      <c r="O54" s="162"/>
      <c r="P54" s="162"/>
      <c r="Q54" s="157"/>
      <c r="R54" s="157"/>
      <c r="S54" s="157"/>
      <c r="T54" s="157"/>
      <c r="U54" s="157"/>
      <c r="V54" s="157"/>
      <c r="W54" s="157"/>
    </row>
    <row r="55" spans="1:23">
      <c r="A55" s="157"/>
      <c r="B55" s="157"/>
      <c r="C55" s="157"/>
      <c r="D55" s="157"/>
      <c r="E55" s="157"/>
      <c r="F55" s="157"/>
      <c r="G55" s="157"/>
      <c r="H55" s="157"/>
      <c r="J55" s="157"/>
      <c r="K55" s="157"/>
      <c r="L55" s="157"/>
      <c r="M55" s="157"/>
      <c r="N55" s="162"/>
      <c r="O55" s="162"/>
      <c r="P55" s="162"/>
      <c r="Q55" s="157"/>
      <c r="R55" s="157"/>
      <c r="S55" s="157"/>
      <c r="T55" s="157"/>
      <c r="U55" s="157"/>
      <c r="V55" s="157"/>
      <c r="W55" s="157"/>
    </row>
    <row r="56" spans="1:23">
      <c r="A56" s="157"/>
      <c r="B56" s="157"/>
      <c r="C56" s="157"/>
      <c r="D56" s="157"/>
      <c r="E56" s="157"/>
      <c r="F56" s="157"/>
      <c r="G56" s="157"/>
      <c r="H56" s="157"/>
      <c r="J56" s="157"/>
      <c r="K56" s="157"/>
      <c r="L56" s="157"/>
      <c r="M56" s="157"/>
      <c r="N56" s="162"/>
      <c r="O56" s="162"/>
      <c r="P56" s="162"/>
      <c r="Q56" s="157"/>
      <c r="R56" s="157"/>
      <c r="S56" s="157"/>
      <c r="T56" s="157"/>
      <c r="U56" s="157"/>
      <c r="V56" s="157"/>
      <c r="W56" s="157"/>
    </row>
    <row r="57" spans="1:23">
      <c r="A57" s="157"/>
      <c r="B57" s="157"/>
      <c r="C57" s="157"/>
      <c r="D57" s="157"/>
      <c r="E57" s="157"/>
      <c r="F57" s="157"/>
      <c r="G57" s="157"/>
      <c r="H57" s="157"/>
      <c r="J57" s="157"/>
      <c r="K57" s="157"/>
      <c r="L57" s="157"/>
      <c r="M57" s="157"/>
      <c r="N57" s="162"/>
      <c r="O57" s="162"/>
      <c r="P57" s="162"/>
      <c r="Q57" s="157"/>
      <c r="R57" s="157"/>
      <c r="S57" s="157"/>
      <c r="T57" s="157"/>
      <c r="U57" s="157"/>
      <c r="V57" s="157"/>
      <c r="W57" s="157"/>
    </row>
    <row r="58" spans="1:23">
      <c r="A58" s="157"/>
      <c r="B58" s="157"/>
      <c r="C58" s="157"/>
      <c r="D58" s="157"/>
      <c r="E58" s="157"/>
      <c r="F58" s="157"/>
      <c r="G58" s="157"/>
      <c r="H58" s="157"/>
      <c r="J58" s="157"/>
      <c r="K58" s="157"/>
      <c r="L58" s="157"/>
      <c r="M58" s="157"/>
      <c r="N58" s="162"/>
      <c r="O58" s="162"/>
      <c r="P58" s="162"/>
      <c r="Q58" s="157"/>
      <c r="R58" s="157"/>
      <c r="S58" s="157"/>
      <c r="T58" s="157"/>
      <c r="U58" s="157"/>
      <c r="V58" s="157"/>
      <c r="W58" s="157"/>
    </row>
    <row r="59" spans="1:23">
      <c r="A59" s="157"/>
      <c r="B59" s="157"/>
      <c r="C59" s="157"/>
      <c r="D59" s="157"/>
      <c r="E59" s="157"/>
      <c r="F59" s="157"/>
      <c r="G59" s="157"/>
      <c r="H59" s="157"/>
      <c r="J59" s="157"/>
      <c r="K59" s="157"/>
      <c r="L59" s="157"/>
      <c r="M59" s="157"/>
      <c r="N59" s="162"/>
      <c r="O59" s="162"/>
      <c r="P59" s="162"/>
      <c r="Q59" s="157"/>
      <c r="R59" s="157"/>
      <c r="S59" s="157"/>
      <c r="T59" s="157"/>
      <c r="U59" s="157"/>
      <c r="V59" s="157"/>
      <c r="W59" s="157"/>
    </row>
    <row r="60" spans="1:23">
      <c r="A60" s="157"/>
      <c r="B60" s="157"/>
      <c r="C60" s="157"/>
      <c r="D60" s="157"/>
      <c r="E60" s="157"/>
      <c r="F60" s="157"/>
      <c r="G60" s="157"/>
      <c r="H60" s="157"/>
      <c r="J60" s="157"/>
      <c r="K60" s="157"/>
      <c r="L60" s="157"/>
      <c r="M60" s="157"/>
      <c r="N60" s="162"/>
      <c r="O60" s="162"/>
      <c r="P60" s="162"/>
      <c r="Q60" s="157"/>
      <c r="R60" s="157"/>
      <c r="S60" s="157"/>
      <c r="T60" s="157"/>
      <c r="U60" s="157"/>
      <c r="V60" s="157"/>
      <c r="W60" s="157"/>
    </row>
    <row r="61" spans="1:23">
      <c r="A61" s="157"/>
      <c r="B61" s="157"/>
      <c r="C61" s="157"/>
      <c r="D61" s="157"/>
      <c r="E61" s="157"/>
      <c r="F61" s="157"/>
      <c r="G61" s="157"/>
      <c r="H61" s="157"/>
      <c r="J61" s="157"/>
      <c r="K61" s="157"/>
      <c r="L61" s="157"/>
      <c r="M61" s="157"/>
      <c r="N61" s="162"/>
      <c r="O61" s="162"/>
      <c r="P61" s="162"/>
      <c r="Q61" s="157"/>
      <c r="R61" s="157"/>
      <c r="S61" s="157"/>
      <c r="T61" s="157"/>
      <c r="U61" s="157"/>
      <c r="V61" s="157"/>
      <c r="W61" s="157"/>
    </row>
    <row r="62" spans="1:23">
      <c r="A62" s="157"/>
      <c r="B62" s="157"/>
      <c r="C62" s="157"/>
      <c r="D62" s="157"/>
      <c r="E62" s="157"/>
      <c r="F62" s="157"/>
      <c r="G62" s="157"/>
      <c r="H62" s="157"/>
      <c r="J62" s="157"/>
      <c r="K62" s="157"/>
      <c r="L62" s="157"/>
      <c r="M62" s="157"/>
      <c r="N62" s="162"/>
      <c r="O62" s="162"/>
      <c r="P62" s="162"/>
      <c r="Q62" s="157"/>
      <c r="R62" s="157"/>
      <c r="S62" s="157"/>
      <c r="T62" s="157"/>
      <c r="U62" s="157"/>
      <c r="V62" s="157"/>
      <c r="W62" s="157"/>
    </row>
    <row r="63" spans="1:23">
      <c r="A63" s="157"/>
      <c r="B63" s="157"/>
      <c r="C63" s="157"/>
      <c r="D63" s="157"/>
      <c r="E63" s="157"/>
      <c r="F63" s="157"/>
      <c r="G63" s="157"/>
      <c r="H63" s="157"/>
      <c r="J63" s="157"/>
      <c r="K63" s="157"/>
      <c r="L63" s="157"/>
      <c r="M63" s="157"/>
      <c r="N63" s="162"/>
      <c r="O63" s="162"/>
      <c r="P63" s="162"/>
      <c r="Q63" s="157"/>
      <c r="R63" s="157"/>
      <c r="S63" s="157"/>
      <c r="T63" s="157"/>
      <c r="U63" s="157"/>
      <c r="V63" s="157"/>
      <c r="W63" s="157"/>
    </row>
    <row r="64" spans="1:23">
      <c r="A64" s="157"/>
      <c r="B64" s="157"/>
      <c r="C64" s="157"/>
      <c r="D64" s="157"/>
      <c r="E64" s="157"/>
      <c r="F64" s="157"/>
      <c r="G64" s="157"/>
      <c r="H64" s="157"/>
      <c r="J64" s="157"/>
      <c r="K64" s="157"/>
      <c r="L64" s="157"/>
      <c r="M64" s="157"/>
      <c r="N64" s="162"/>
      <c r="O64" s="162"/>
      <c r="P64" s="162"/>
      <c r="Q64" s="157"/>
      <c r="R64" s="157"/>
      <c r="S64" s="157"/>
      <c r="T64" s="157"/>
      <c r="U64" s="157"/>
      <c r="V64" s="157"/>
      <c r="W64" s="157"/>
    </row>
    <row r="65" spans="1:23">
      <c r="A65" s="157"/>
      <c r="B65" s="157"/>
      <c r="C65" s="157"/>
      <c r="D65" s="157"/>
      <c r="E65" s="157"/>
      <c r="F65" s="157"/>
      <c r="G65" s="157"/>
      <c r="H65" s="157"/>
      <c r="J65" s="157"/>
      <c r="K65" s="157"/>
      <c r="L65" s="157"/>
      <c r="M65" s="157"/>
      <c r="N65" s="162"/>
      <c r="O65" s="162"/>
      <c r="P65" s="162"/>
      <c r="Q65" s="157"/>
      <c r="R65" s="157"/>
      <c r="S65" s="157"/>
      <c r="T65" s="157"/>
      <c r="U65" s="157"/>
      <c r="V65" s="157"/>
      <c r="W65" s="157"/>
    </row>
    <row r="66" spans="1:23">
      <c r="A66" s="157"/>
      <c r="B66" s="157"/>
      <c r="C66" s="157"/>
      <c r="D66" s="157"/>
      <c r="E66" s="157"/>
      <c r="F66" s="157"/>
      <c r="G66" s="157"/>
      <c r="H66" s="157"/>
      <c r="J66" s="157"/>
      <c r="K66" s="157"/>
      <c r="L66" s="157"/>
      <c r="M66" s="157"/>
      <c r="N66" s="162"/>
      <c r="O66" s="162"/>
      <c r="P66" s="162"/>
      <c r="Q66" s="157"/>
      <c r="R66" s="157"/>
      <c r="S66" s="157"/>
      <c r="T66" s="157"/>
      <c r="U66" s="157"/>
      <c r="V66" s="157"/>
      <c r="W66" s="157"/>
    </row>
    <row r="67" spans="1:23">
      <c r="A67" s="157"/>
      <c r="B67" s="157"/>
      <c r="C67" s="157"/>
      <c r="D67" s="157"/>
      <c r="E67" s="157"/>
      <c r="F67" s="157"/>
      <c r="G67" s="157"/>
      <c r="H67" s="157"/>
      <c r="J67" s="157"/>
      <c r="K67" s="157"/>
      <c r="L67" s="157"/>
      <c r="M67" s="157"/>
      <c r="N67" s="162"/>
      <c r="O67" s="162"/>
      <c r="P67" s="162"/>
      <c r="Q67" s="157"/>
      <c r="R67" s="157"/>
      <c r="S67" s="157"/>
      <c r="T67" s="157"/>
      <c r="U67" s="157"/>
      <c r="V67" s="157"/>
      <c r="W67" s="157"/>
    </row>
    <row r="68" spans="1:23">
      <c r="A68" s="157"/>
      <c r="B68" s="157"/>
      <c r="C68" s="157"/>
      <c r="D68" s="157"/>
      <c r="E68" s="157"/>
      <c r="F68" s="157"/>
      <c r="G68" s="157"/>
      <c r="H68" s="157"/>
      <c r="J68" s="157"/>
      <c r="K68" s="157"/>
      <c r="L68" s="157"/>
      <c r="M68" s="157"/>
      <c r="N68" s="162"/>
      <c r="O68" s="162"/>
      <c r="P68" s="162"/>
      <c r="Q68" s="157"/>
      <c r="R68" s="157"/>
      <c r="S68" s="157"/>
      <c r="T68" s="157"/>
      <c r="U68" s="157"/>
      <c r="V68" s="157"/>
      <c r="W68" s="157"/>
    </row>
    <row r="69" spans="1:23">
      <c r="N69" s="162"/>
      <c r="O69" s="162"/>
      <c r="P69" s="162"/>
    </row>
    <row r="70" spans="1:23">
      <c r="N70" s="162"/>
      <c r="O70" s="162"/>
      <c r="P70" s="162"/>
    </row>
    <row r="71" spans="1:23">
      <c r="N71" s="162"/>
      <c r="O71" s="162"/>
      <c r="P71" s="162"/>
    </row>
    <row r="72" spans="1:23">
      <c r="N72" s="162"/>
      <c r="O72" s="162"/>
      <c r="P72" s="162"/>
    </row>
    <row r="73" spans="1:23">
      <c r="N73" s="162"/>
      <c r="O73" s="162"/>
      <c r="P73" s="162"/>
    </row>
    <row r="74" spans="1:23">
      <c r="N74" s="162"/>
      <c r="O74" s="162"/>
      <c r="P74" s="162"/>
    </row>
    <row r="75" spans="1:23">
      <c r="N75" s="162"/>
      <c r="O75" s="162"/>
      <c r="P75" s="162"/>
    </row>
    <row r="76" spans="1:23">
      <c r="N76" s="162"/>
      <c r="O76" s="162"/>
      <c r="P76" s="162"/>
    </row>
    <row r="77" spans="1:23">
      <c r="N77" s="162"/>
      <c r="O77" s="162"/>
      <c r="P77" s="162"/>
    </row>
    <row r="78" spans="1:23">
      <c r="N78" s="162"/>
      <c r="O78" s="162"/>
      <c r="P78" s="162"/>
    </row>
    <row r="79" spans="1:23">
      <c r="N79" s="162"/>
      <c r="O79" s="162"/>
      <c r="P79" s="162"/>
    </row>
    <row r="80" spans="1:23">
      <c r="N80" s="162"/>
      <c r="O80" s="162"/>
      <c r="P80" s="162"/>
    </row>
    <row r="81" spans="14:16">
      <c r="N81" s="162"/>
      <c r="O81" s="162"/>
      <c r="P81" s="162"/>
    </row>
    <row r="82" spans="14:16">
      <c r="N82" s="162"/>
      <c r="O82" s="162"/>
      <c r="P82" s="162"/>
    </row>
    <row r="83" spans="14:16">
      <c r="N83" s="162"/>
      <c r="O83" s="162"/>
      <c r="P83" s="162"/>
    </row>
    <row r="84" spans="14:16">
      <c r="N84" s="162"/>
      <c r="O84" s="162"/>
      <c r="P84" s="162"/>
    </row>
    <row r="85" spans="14:16">
      <c r="N85" s="162"/>
      <c r="O85" s="162"/>
      <c r="P85" s="162"/>
    </row>
    <row r="86" spans="14:16">
      <c r="N86" s="162"/>
      <c r="O86" s="162"/>
      <c r="P86" s="162"/>
    </row>
    <row r="87" spans="14:16">
      <c r="N87" s="162"/>
      <c r="O87" s="162"/>
      <c r="P87" s="162"/>
    </row>
    <row r="88" spans="14:16">
      <c r="N88" s="162"/>
      <c r="O88" s="162"/>
      <c r="P88" s="162"/>
    </row>
    <row r="89" spans="14:16">
      <c r="N89" s="162"/>
      <c r="O89" s="162"/>
      <c r="P89" s="162"/>
    </row>
    <row r="90" spans="14:16">
      <c r="N90" s="162"/>
      <c r="O90" s="162"/>
      <c r="P90" s="162"/>
    </row>
    <row r="91" spans="14:16">
      <c r="N91" s="162"/>
      <c r="O91" s="162"/>
      <c r="P91" s="162"/>
    </row>
    <row r="92" spans="14:16">
      <c r="N92" s="162"/>
      <c r="O92" s="162"/>
      <c r="P92" s="162"/>
    </row>
    <row r="93" spans="14:16">
      <c r="N93" s="162"/>
      <c r="O93" s="162"/>
      <c r="P93" s="162"/>
    </row>
    <row r="94" spans="14:16">
      <c r="N94" s="162"/>
      <c r="O94" s="162"/>
      <c r="P94" s="162"/>
    </row>
    <row r="95" spans="14:16">
      <c r="N95" s="162"/>
      <c r="O95" s="162"/>
      <c r="P95" s="162"/>
    </row>
    <row r="96" spans="14:16">
      <c r="N96" s="162"/>
      <c r="O96" s="162"/>
      <c r="P96" s="162"/>
    </row>
    <row r="97" spans="14:16">
      <c r="N97" s="162"/>
      <c r="O97" s="162"/>
      <c r="P97" s="162"/>
    </row>
    <row r="98" spans="14:16">
      <c r="N98" s="162"/>
      <c r="O98" s="162"/>
      <c r="P98" s="162"/>
    </row>
    <row r="99" spans="14:16">
      <c r="N99" s="162"/>
      <c r="O99" s="162"/>
      <c r="P99" s="162"/>
    </row>
    <row r="100" spans="14:16">
      <c r="N100" s="162"/>
      <c r="O100" s="162"/>
      <c r="P100" s="162"/>
    </row>
    <row r="101" spans="14:16">
      <c r="N101" s="162"/>
      <c r="O101" s="162"/>
      <c r="P101" s="162"/>
    </row>
    <row r="102" spans="14:16">
      <c r="N102" s="162"/>
      <c r="O102" s="162"/>
      <c r="P102" s="162"/>
    </row>
    <row r="103" spans="14:16">
      <c r="N103" s="162"/>
      <c r="O103" s="162"/>
      <c r="P103" s="162"/>
    </row>
    <row r="104" spans="14:16">
      <c r="N104" s="162"/>
      <c r="O104" s="162"/>
      <c r="P104" s="162"/>
    </row>
    <row r="105" spans="14:16">
      <c r="N105" s="162"/>
      <c r="O105" s="162"/>
      <c r="P105" s="162"/>
    </row>
    <row r="106" spans="14:16">
      <c r="N106" s="162"/>
      <c r="O106" s="162"/>
      <c r="P106" s="162"/>
    </row>
    <row r="107" spans="14:16">
      <c r="N107" s="162"/>
      <c r="O107" s="162"/>
      <c r="P107" s="162"/>
    </row>
    <row r="108" spans="14:16">
      <c r="N108" s="162"/>
      <c r="O108" s="162"/>
      <c r="P108" s="162"/>
    </row>
    <row r="109" spans="14:16">
      <c r="N109" s="162"/>
      <c r="O109" s="162"/>
      <c r="P109" s="162"/>
    </row>
    <row r="110" spans="14:16">
      <c r="N110" s="162"/>
      <c r="O110" s="162"/>
      <c r="P110" s="162"/>
    </row>
    <row r="111" spans="14:16">
      <c r="N111" s="162"/>
      <c r="O111" s="162"/>
      <c r="P111" s="162"/>
    </row>
    <row r="112" spans="14:16">
      <c r="N112" s="162"/>
      <c r="O112" s="162"/>
      <c r="P112" s="162"/>
    </row>
    <row r="113" spans="14:16">
      <c r="N113" s="162"/>
      <c r="O113" s="162"/>
      <c r="P113" s="162"/>
    </row>
    <row r="114" spans="14:16">
      <c r="N114" s="162"/>
      <c r="O114" s="162"/>
      <c r="P114" s="162"/>
    </row>
    <row r="115" spans="14:16">
      <c r="N115" s="162"/>
      <c r="O115" s="162"/>
      <c r="P115" s="162"/>
    </row>
    <row r="116" spans="14:16">
      <c r="N116" s="162"/>
      <c r="O116" s="162"/>
      <c r="P116" s="162"/>
    </row>
    <row r="117" spans="14:16">
      <c r="N117" s="162"/>
      <c r="O117" s="162"/>
      <c r="P117" s="162"/>
    </row>
    <row r="118" spans="14:16">
      <c r="N118" s="162"/>
      <c r="O118" s="162"/>
      <c r="P118" s="162"/>
    </row>
    <row r="119" spans="14:16">
      <c r="N119" s="162"/>
      <c r="O119" s="162"/>
      <c r="P119" s="162"/>
    </row>
    <row r="120" spans="14:16">
      <c r="N120" s="162"/>
      <c r="O120" s="162"/>
      <c r="P120" s="162"/>
    </row>
    <row r="121" spans="14:16">
      <c r="N121" s="162"/>
      <c r="O121" s="162"/>
      <c r="P121" s="162"/>
    </row>
    <row r="122" spans="14:16">
      <c r="N122" s="162"/>
      <c r="O122" s="162"/>
      <c r="P122" s="162"/>
    </row>
    <row r="123" spans="14:16">
      <c r="N123" s="162"/>
      <c r="O123" s="162"/>
      <c r="P123" s="162"/>
    </row>
    <row r="124" spans="14:16">
      <c r="N124" s="162"/>
      <c r="O124" s="162"/>
      <c r="P124" s="162"/>
    </row>
    <row r="125" spans="14:16">
      <c r="N125" s="162"/>
      <c r="O125" s="162"/>
      <c r="P125" s="162"/>
    </row>
    <row r="126" spans="14:16">
      <c r="N126" s="162"/>
      <c r="O126" s="162"/>
      <c r="P126" s="162"/>
    </row>
    <row r="127" spans="14:16">
      <c r="N127" s="162"/>
      <c r="O127" s="162"/>
      <c r="P127" s="162"/>
    </row>
    <row r="128" spans="14:16">
      <c r="N128" s="162"/>
      <c r="O128" s="162"/>
      <c r="P128" s="162"/>
    </row>
    <row r="129" spans="14:16">
      <c r="N129" s="162"/>
      <c r="O129" s="162"/>
      <c r="P129" s="162"/>
    </row>
    <row r="130" spans="14:16">
      <c r="N130" s="162"/>
      <c r="O130" s="162"/>
      <c r="P130" s="162"/>
    </row>
    <row r="131" spans="14:16">
      <c r="N131" s="162"/>
      <c r="O131" s="162"/>
      <c r="P131" s="162"/>
    </row>
    <row r="132" spans="14:16">
      <c r="N132" s="162"/>
      <c r="O132" s="162"/>
      <c r="P132" s="162"/>
    </row>
    <row r="133" spans="14:16">
      <c r="N133" s="162"/>
      <c r="O133" s="162"/>
      <c r="P133" s="162"/>
    </row>
    <row r="134" spans="14:16">
      <c r="N134" s="162"/>
      <c r="O134" s="162"/>
      <c r="P134" s="162"/>
    </row>
    <row r="135" spans="14:16">
      <c r="N135" s="162"/>
      <c r="O135" s="162"/>
      <c r="P135" s="162"/>
    </row>
    <row r="136" spans="14:16">
      <c r="N136" s="162"/>
      <c r="O136" s="162"/>
      <c r="P136" s="162"/>
    </row>
    <row r="137" spans="14:16">
      <c r="N137" s="162"/>
      <c r="O137" s="162"/>
      <c r="P137" s="162"/>
    </row>
    <row r="138" spans="14:16">
      <c r="N138" s="162"/>
      <c r="O138" s="162"/>
      <c r="P138" s="162"/>
    </row>
    <row r="139" spans="14:16">
      <c r="N139" s="162"/>
      <c r="O139" s="162"/>
      <c r="P139" s="162"/>
    </row>
    <row r="140" spans="14:16">
      <c r="N140" s="162"/>
      <c r="O140" s="162"/>
      <c r="P140" s="162"/>
    </row>
    <row r="141" spans="14:16">
      <c r="N141" s="162"/>
      <c r="O141" s="162"/>
      <c r="P141" s="162"/>
    </row>
    <row r="142" spans="14:16">
      <c r="N142" s="162"/>
      <c r="O142" s="162"/>
      <c r="P142" s="162"/>
    </row>
    <row r="143" spans="14:16">
      <c r="N143" s="162"/>
      <c r="O143" s="162"/>
      <c r="P143" s="162"/>
    </row>
    <row r="144" spans="14:16">
      <c r="N144" s="162"/>
      <c r="O144" s="162"/>
      <c r="P144" s="162"/>
    </row>
    <row r="145" spans="14:16">
      <c r="N145" s="162"/>
      <c r="O145" s="162"/>
      <c r="P145" s="162"/>
    </row>
    <row r="146" spans="14:16">
      <c r="N146" s="162"/>
      <c r="O146" s="162"/>
      <c r="P146" s="162"/>
    </row>
    <row r="147" spans="14:16">
      <c r="N147" s="162"/>
      <c r="O147" s="162"/>
      <c r="P147" s="162"/>
    </row>
    <row r="148" spans="14:16">
      <c r="N148" s="162"/>
      <c r="O148" s="162"/>
      <c r="P148" s="162"/>
    </row>
    <row r="149" spans="14:16">
      <c r="N149" s="162"/>
      <c r="O149" s="162"/>
      <c r="P149" s="162"/>
    </row>
    <row r="150" spans="14:16">
      <c r="N150" s="162"/>
      <c r="O150" s="162"/>
      <c r="P150" s="162"/>
    </row>
    <row r="151" spans="14:16">
      <c r="N151" s="162"/>
      <c r="O151" s="162"/>
      <c r="P151" s="162"/>
    </row>
    <row r="152" spans="14:16">
      <c r="N152" s="162"/>
      <c r="O152" s="162"/>
      <c r="P152" s="162"/>
    </row>
    <row r="153" spans="14:16">
      <c r="N153" s="162"/>
      <c r="O153" s="162"/>
      <c r="P153" s="162"/>
    </row>
    <row r="154" spans="14:16">
      <c r="N154" s="162"/>
      <c r="O154" s="162"/>
      <c r="P154" s="162"/>
    </row>
    <row r="155" spans="14:16">
      <c r="N155" s="162"/>
      <c r="O155" s="162"/>
      <c r="P155" s="162"/>
    </row>
    <row r="156" spans="14:16">
      <c r="N156" s="162"/>
      <c r="O156" s="162"/>
      <c r="P156" s="162"/>
    </row>
    <row r="157" spans="14:16">
      <c r="N157" s="162"/>
      <c r="O157" s="162"/>
      <c r="P157" s="162"/>
    </row>
    <row r="158" spans="14:16">
      <c r="N158" s="162"/>
      <c r="O158" s="162"/>
      <c r="P158" s="162"/>
    </row>
    <row r="159" spans="14:16">
      <c r="N159" s="162"/>
      <c r="O159" s="162"/>
      <c r="P159" s="162"/>
    </row>
    <row r="160" spans="14:16">
      <c r="N160" s="162"/>
      <c r="O160" s="162"/>
      <c r="P160" s="162"/>
    </row>
    <row r="161" spans="14:16">
      <c r="N161" s="162"/>
      <c r="O161" s="162"/>
      <c r="P161" s="162"/>
    </row>
    <row r="162" spans="14:16">
      <c r="N162" s="162"/>
      <c r="O162" s="162"/>
      <c r="P162" s="162"/>
    </row>
    <row r="163" spans="14:16">
      <c r="N163" s="162"/>
      <c r="O163" s="162"/>
      <c r="P163" s="162"/>
    </row>
    <row r="164" spans="14:16">
      <c r="N164" s="162"/>
      <c r="O164" s="162"/>
      <c r="P164" s="162"/>
    </row>
    <row r="165" spans="14:16">
      <c r="N165" s="162"/>
      <c r="O165" s="162"/>
      <c r="P165" s="162"/>
    </row>
    <row r="166" spans="14:16">
      <c r="N166" s="162"/>
      <c r="O166" s="162"/>
      <c r="P166" s="162"/>
    </row>
  </sheetData>
  <mergeCells count="227">
    <mergeCell ref="J30:J31"/>
    <mergeCell ref="K30:K31"/>
    <mergeCell ref="L30:L31"/>
    <mergeCell ref="M30:M31"/>
    <mergeCell ref="AC30:AC31"/>
    <mergeCell ref="AE30:AE31"/>
    <mergeCell ref="AF30:AF31"/>
    <mergeCell ref="AG30:AG31"/>
    <mergeCell ref="A30:A31"/>
    <mergeCell ref="B30:B31"/>
    <mergeCell ref="C30:C31"/>
    <mergeCell ref="D30:D31"/>
    <mergeCell ref="E30:E31"/>
    <mergeCell ref="F30:F31"/>
    <mergeCell ref="G30:G31"/>
    <mergeCell ref="H30:H31"/>
    <mergeCell ref="I30:I31"/>
    <mergeCell ref="A22:A23"/>
    <mergeCell ref="B22:B23"/>
    <mergeCell ref="C22:C23"/>
    <mergeCell ref="H28:H29"/>
    <mergeCell ref="A24:A25"/>
    <mergeCell ref="B24:B25"/>
    <mergeCell ref="C24:C25"/>
    <mergeCell ref="D24:D25"/>
    <mergeCell ref="E24:E25"/>
    <mergeCell ref="F24:F25"/>
    <mergeCell ref="G24:G25"/>
    <mergeCell ref="H24:H25"/>
    <mergeCell ref="M26:M27"/>
    <mergeCell ref="A28:A29"/>
    <mergeCell ref="B28:B29"/>
    <mergeCell ref="C28:C29"/>
    <mergeCell ref="D28:D29"/>
    <mergeCell ref="E28:E29"/>
    <mergeCell ref="F28:F29"/>
    <mergeCell ref="G28:G29"/>
    <mergeCell ref="G26:G27"/>
    <mergeCell ref="H26:H27"/>
    <mergeCell ref="I26:I27"/>
    <mergeCell ref="J26:J27"/>
    <mergeCell ref="A26:A27"/>
    <mergeCell ref="B26:B27"/>
    <mergeCell ref="C26:C27"/>
    <mergeCell ref="D26:D27"/>
    <mergeCell ref="E26:E27"/>
    <mergeCell ref="I28:I29"/>
    <mergeCell ref="J28:J29"/>
    <mergeCell ref="I24:I25"/>
    <mergeCell ref="M24:M25"/>
    <mergeCell ref="F26:F27"/>
    <mergeCell ref="AC28:AC29"/>
    <mergeCell ref="AC24:AC25"/>
    <mergeCell ref="AC26:AC27"/>
    <mergeCell ref="M28:M29"/>
    <mergeCell ref="D22:D23"/>
    <mergeCell ref="E22:E23"/>
    <mergeCell ref="F22:F23"/>
    <mergeCell ref="G22:G23"/>
    <mergeCell ref="H22:H23"/>
    <mergeCell ref="AC22:AC23"/>
    <mergeCell ref="I22:I23"/>
    <mergeCell ref="J22:J23"/>
    <mergeCell ref="K22:K23"/>
    <mergeCell ref="K26:K27"/>
    <mergeCell ref="L26:L27"/>
    <mergeCell ref="J24:J25"/>
    <mergeCell ref="K24:K25"/>
    <mergeCell ref="L24:L25"/>
    <mergeCell ref="K28:K29"/>
    <mergeCell ref="L28:L29"/>
    <mergeCell ref="L22:L23"/>
    <mergeCell ref="M22:M23"/>
    <mergeCell ref="AC20:AC21"/>
    <mergeCell ref="I20:I21"/>
    <mergeCell ref="J20:J21"/>
    <mergeCell ref="K20:K21"/>
    <mergeCell ref="L20:L21"/>
    <mergeCell ref="M20:M21"/>
    <mergeCell ref="H20:H21"/>
    <mergeCell ref="F16:F17"/>
    <mergeCell ref="K18:K19"/>
    <mergeCell ref="L18:L19"/>
    <mergeCell ref="M18:M19"/>
    <mergeCell ref="AC18:AC19"/>
    <mergeCell ref="AC16:AC17"/>
    <mergeCell ref="K16:K17"/>
    <mergeCell ref="L16:L17"/>
    <mergeCell ref="M16:M17"/>
    <mergeCell ref="H16:H17"/>
    <mergeCell ref="A20:A21"/>
    <mergeCell ref="B20:B21"/>
    <mergeCell ref="C20:C21"/>
    <mergeCell ref="D20:D21"/>
    <mergeCell ref="E20:E21"/>
    <mergeCell ref="F20:F21"/>
    <mergeCell ref="G20:G21"/>
    <mergeCell ref="G16:G17"/>
    <mergeCell ref="J18:J19"/>
    <mergeCell ref="A18:A19"/>
    <mergeCell ref="B18:B19"/>
    <mergeCell ref="C18:C19"/>
    <mergeCell ref="D18:D19"/>
    <mergeCell ref="E18:E19"/>
    <mergeCell ref="F18:F19"/>
    <mergeCell ref="G18:G19"/>
    <mergeCell ref="H18:H19"/>
    <mergeCell ref="I18:I19"/>
    <mergeCell ref="I16:I17"/>
    <mergeCell ref="J16:J17"/>
    <mergeCell ref="A16:A17"/>
    <mergeCell ref="B16:B17"/>
    <mergeCell ref="C16:C17"/>
    <mergeCell ref="D16:D17"/>
    <mergeCell ref="H14:H15"/>
    <mergeCell ref="A14:A15"/>
    <mergeCell ref="B14:B15"/>
    <mergeCell ref="C14:C15"/>
    <mergeCell ref="D14:D15"/>
    <mergeCell ref="E14:E15"/>
    <mergeCell ref="F14:F15"/>
    <mergeCell ref="G14:G15"/>
    <mergeCell ref="E16:E17"/>
    <mergeCell ref="AC14:AC15"/>
    <mergeCell ref="J12:J13"/>
    <mergeCell ref="K12:K13"/>
    <mergeCell ref="L12:L13"/>
    <mergeCell ref="M12:M13"/>
    <mergeCell ref="AC12:AC13"/>
    <mergeCell ref="I14:I15"/>
    <mergeCell ref="J14:J15"/>
    <mergeCell ref="K14:K15"/>
    <mergeCell ref="L14:L15"/>
    <mergeCell ref="M14:M15"/>
    <mergeCell ref="A12:A13"/>
    <mergeCell ref="B12:B13"/>
    <mergeCell ref="C12:C13"/>
    <mergeCell ref="D12:D13"/>
    <mergeCell ref="E12:E13"/>
    <mergeCell ref="F12:F13"/>
    <mergeCell ref="G12:G13"/>
    <mergeCell ref="H12:H13"/>
    <mergeCell ref="I12:I13"/>
    <mergeCell ref="AC10:AC11"/>
    <mergeCell ref="H10:H11"/>
    <mergeCell ref="I10:I11"/>
    <mergeCell ref="J10:J11"/>
    <mergeCell ref="K10:K11"/>
    <mergeCell ref="L10:L11"/>
    <mergeCell ref="M10:M11"/>
    <mergeCell ref="A10:A11"/>
    <mergeCell ref="B10:B11"/>
    <mergeCell ref="C10:C11"/>
    <mergeCell ref="D10:D11"/>
    <mergeCell ref="E10:E11"/>
    <mergeCell ref="F10:F11"/>
    <mergeCell ref="G10:G11"/>
    <mergeCell ref="H8:H9"/>
    <mergeCell ref="I8:I9"/>
    <mergeCell ref="J8:J9"/>
    <mergeCell ref="K8:K9"/>
    <mergeCell ref="N5:N7"/>
    <mergeCell ref="O5:O7"/>
    <mergeCell ref="P5:P7"/>
    <mergeCell ref="L8:L9"/>
    <mergeCell ref="A8:A9"/>
    <mergeCell ref="B8:B9"/>
    <mergeCell ref="C8:C9"/>
    <mergeCell ref="D8:D9"/>
    <mergeCell ref="E8:E9"/>
    <mergeCell ref="AG12:AG13"/>
    <mergeCell ref="A1:L1"/>
    <mergeCell ref="A2:I2"/>
    <mergeCell ref="A3:AC3"/>
    <mergeCell ref="A4:B4"/>
    <mergeCell ref="A5:A7"/>
    <mergeCell ref="B5:B7"/>
    <mergeCell ref="C5:C7"/>
    <mergeCell ref="D5:D7"/>
    <mergeCell ref="E5:E7"/>
    <mergeCell ref="F5:F7"/>
    <mergeCell ref="M5:M7"/>
    <mergeCell ref="Q5:AC5"/>
    <mergeCell ref="Q6:AC6"/>
    <mergeCell ref="K5:K7"/>
    <mergeCell ref="L5:L7"/>
    <mergeCell ref="G5:G7"/>
    <mergeCell ref="H5:H7"/>
    <mergeCell ref="I5:I7"/>
    <mergeCell ref="J5:J7"/>
    <mergeCell ref="M8:M9"/>
    <mergeCell ref="AC8:AC9"/>
    <mergeCell ref="F8:F9"/>
    <mergeCell ref="G8:G9"/>
    <mergeCell ref="AE20:AE21"/>
    <mergeCell ref="AF20:AF21"/>
    <mergeCell ref="AG20:AG21"/>
    <mergeCell ref="AE22:AE23"/>
    <mergeCell ref="AF22:AF23"/>
    <mergeCell ref="AD5:AG6"/>
    <mergeCell ref="AG22:AG23"/>
    <mergeCell ref="AE14:AE15"/>
    <mergeCell ref="AF14:AF15"/>
    <mergeCell ref="AG14:AG15"/>
    <mergeCell ref="AE16:AE17"/>
    <mergeCell ref="AF16:AF17"/>
    <mergeCell ref="AG16:AG17"/>
    <mergeCell ref="AE18:AE19"/>
    <mergeCell ref="AF18:AF19"/>
    <mergeCell ref="AG18:AG19"/>
    <mergeCell ref="AE8:AE9"/>
    <mergeCell ref="AF8:AF9"/>
    <mergeCell ref="AG8:AG9"/>
    <mergeCell ref="AE10:AE11"/>
    <mergeCell ref="AF10:AF11"/>
    <mergeCell ref="AG10:AG11"/>
    <mergeCell ref="AE12:AE13"/>
    <mergeCell ref="AF12:AF13"/>
    <mergeCell ref="AE24:AE25"/>
    <mergeCell ref="AF24:AF25"/>
    <mergeCell ref="AG24:AG25"/>
    <mergeCell ref="AE26:AE27"/>
    <mergeCell ref="AF26:AF27"/>
    <mergeCell ref="AG26:AG27"/>
    <mergeCell ref="AE28:AE29"/>
    <mergeCell ref="AF28:AF29"/>
    <mergeCell ref="AG28:AG29"/>
  </mergeCells>
  <pageMargins left="0.70866141732283505" right="0.70866141732283505" top="0.74803149606299202" bottom="0.74803149606299202" header="0.31496062992126" footer="0.31496062992126"/>
  <pageSetup paperSize="9" scale="11" fitToHeight="0" orientation="landscape" r:id="rId1"/>
  <headerFooter>
    <oddFooter>&amp;R&amp;"Arial,Bold"&amp;20Page &amp;P of &amp;N</oddFooter>
  </headerFooter>
  <rowBreaks count="1" manualBreakCount="1">
    <brk id="19" max="32"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'C:\Users\BiancaV\Documents\Admin\Clive Anthony\TP &amp; EM Submissions\20202021 SDBIP OP\[SDBIP TP &amp; EM MAY 2020.xlsx]cds strategies 17 18'!#REF!</xm:f>
          </x14:formula1>
          <xm:sqref>C14 C20:C31</xm:sqref>
        </x14:dataValidation>
        <x14:dataValidation type="list" allowBlank="1" showInputMessage="1" showErrorMessage="1">
          <x14:formula1>
            <xm:f>'C:\Users\indrasenc.MSUNDUZI\AppData\Local\Microsoft\Windows\Temporary Internet Files\Content.Outlook\2HR6HDY8\[SDBIP 2016 2017 MASTER 21 4 2016 (3).xlsx]kpa''s'!#REF!</xm:f>
          </x14:formula1>
          <xm:sqref>E30 E28 E20 E22 E24 E26</xm:sqref>
        </x14:dataValidation>
        <x14:dataValidation type="list" allowBlank="1" showInputMessage="1" showErrorMessage="1">
          <x14:formula1>
            <xm:f>'C:\Users\WendyL\AppData\Local\Microsoft\Windows\INetCache\Content.Outlook\GTZARC7M\[Copy of SDCE DRAFT SDBIP 21 22 FY.xlsx]cds strategies 17 18'!#REF!</xm:f>
          </x14:formula1>
          <xm:sqref>C16:C19</xm:sqref>
        </x14:dataValidation>
        <x14:dataValidation type="list" allowBlank="1" showInputMessage="1" showErrorMessage="1">
          <x14:formula1>
            <xm:f>'C:\Users\thulin\AppData\Local\Microsoft\Windows\INetCache\Content.Outlook\DXO41ZJC\[Copy of Final V. SDCE DRAFT SDBIP 21 22 FY (Town Planning) (003).xlsx]cds strategies 17 18'!#REF!</xm:f>
          </x14:formula1>
          <xm:sqref>C8:C13</xm:sqref>
        </x14:dataValidation>
        <x14:dataValidation type="list" allowBlank="1" showInputMessage="1" showErrorMessage="1">
          <x14:formula1>
            <xm:f>'C:\Users\thulin\AppData\Local\Microsoft\Windows\INetCache\Content.Outlook\DXO41ZJC\[Copy of Final V. SDCE DRAFT SDBIP 21 22 FY (Town Planning) (003).xlsx]kpa''s'!#REF!</xm:f>
          </x14:formula1>
          <xm:sqref>E8:E13</xm:sqref>
        </x14:dataValidation>
        <x14:dataValidation type="list" allowBlank="1" showInputMessage="1" showErrorMessage="1">
          <x14:formula1>
            <xm:f>'C:\Users\WendyL\AppData\Local\Microsoft\Windows\INetCache\Content.Outlook\GTZARC7M\[Copy of SDCE DRAFT SDBIP 21 22 FY.xlsx]kpa''s'!#REF!</xm:f>
          </x14:formula1>
          <xm:sqref>E16:E19</xm:sqref>
        </x14:dataValidation>
      </x14:dataValidations>
    </ext>
  </extLs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CE175"/>
  <sheetViews>
    <sheetView tabSelected="1" view="pageBreakPreview" topLeftCell="O1" zoomScale="30" zoomScaleNormal="90" zoomScaleSheetLayoutView="30" workbookViewId="0">
      <selection activeCell="AJ8" sqref="AJ8"/>
    </sheetView>
  </sheetViews>
  <sheetFormatPr defaultColWidth="9.109375" defaultRowHeight="25.8"/>
  <cols>
    <col min="1" max="1" width="11.6640625" style="156" customWidth="1"/>
    <col min="2" max="2" width="13.109375" style="156" customWidth="1"/>
    <col min="3" max="3" width="36.44140625" style="156" customWidth="1"/>
    <col min="4" max="4" width="19.109375" style="156" customWidth="1"/>
    <col min="5" max="5" width="33.6640625" style="156" customWidth="1"/>
    <col min="6" max="6" width="44.77734375" style="156" customWidth="1"/>
    <col min="7" max="7" width="38.109375" style="156" customWidth="1"/>
    <col min="8" max="8" width="22.88671875" style="156" customWidth="1"/>
    <col min="9" max="9" width="46.5546875" style="100" customWidth="1"/>
    <col min="10" max="10" width="45.88671875" style="156" customWidth="1"/>
    <col min="11" max="11" width="55.88671875" style="156" customWidth="1"/>
    <col min="12" max="12" width="60.44140625" style="156" customWidth="1"/>
    <col min="13" max="13" width="58.6640625" style="156" customWidth="1"/>
    <col min="14" max="16" width="42.109375" style="160" customWidth="1"/>
    <col min="17" max="24" width="50.6640625" style="156" hidden="1" customWidth="1"/>
    <col min="25" max="25" width="57.6640625" style="156" customWidth="1"/>
    <col min="26" max="27" width="50.6640625" style="156" hidden="1" customWidth="1"/>
    <col min="28" max="28" width="57.33203125" style="156" customWidth="1"/>
    <col min="29" max="32" width="50.88671875" style="156" customWidth="1"/>
    <col min="33" max="33" width="73.44140625" style="156" customWidth="1"/>
    <col min="34" max="34" width="9.109375" style="156"/>
    <col min="35" max="35" width="0" style="156" hidden="1" customWidth="1"/>
    <col min="36" max="16384" width="9.109375" style="156"/>
  </cols>
  <sheetData>
    <row r="1" spans="1:83" ht="33.6">
      <c r="A1" s="328" t="s">
        <v>1143</v>
      </c>
      <c r="B1" s="328"/>
      <c r="C1" s="328"/>
      <c r="D1" s="328"/>
      <c r="E1" s="328"/>
      <c r="F1" s="328"/>
      <c r="G1" s="328"/>
      <c r="H1" s="328"/>
      <c r="I1" s="328"/>
      <c r="J1" s="328"/>
      <c r="K1" s="328"/>
      <c r="L1" s="328"/>
      <c r="M1" s="56"/>
      <c r="N1" s="253"/>
      <c r="O1" s="253"/>
      <c r="P1" s="253"/>
      <c r="Q1" s="168"/>
      <c r="R1" s="168"/>
      <c r="S1" s="168"/>
      <c r="T1" s="168"/>
      <c r="U1" s="168"/>
      <c r="V1" s="168"/>
      <c r="W1" s="168"/>
      <c r="X1" s="168"/>
      <c r="Y1" s="168"/>
      <c r="Z1" s="168"/>
      <c r="AA1" s="168"/>
      <c r="AB1" s="168"/>
      <c r="AC1" s="168"/>
      <c r="AD1" s="168"/>
      <c r="AE1" s="168"/>
      <c r="AF1" s="168"/>
      <c r="AG1" s="168"/>
    </row>
    <row r="2" spans="1:83" ht="33.6">
      <c r="A2" s="328" t="s">
        <v>104</v>
      </c>
      <c r="B2" s="328"/>
      <c r="C2" s="328"/>
      <c r="D2" s="328"/>
      <c r="E2" s="328"/>
      <c r="F2" s="328"/>
      <c r="G2" s="328"/>
      <c r="H2" s="328"/>
      <c r="I2" s="328"/>
      <c r="J2" s="165"/>
      <c r="K2" s="165"/>
      <c r="L2" s="165"/>
      <c r="M2" s="56"/>
      <c r="N2" s="165"/>
      <c r="O2" s="165"/>
      <c r="P2" s="165"/>
      <c r="Q2" s="168"/>
      <c r="R2" s="168"/>
      <c r="S2" s="168"/>
      <c r="T2" s="168"/>
      <c r="U2" s="168"/>
      <c r="V2" s="168"/>
      <c r="W2" s="168"/>
      <c r="X2" s="168"/>
      <c r="Y2" s="168"/>
      <c r="Z2" s="168"/>
      <c r="AA2" s="168"/>
      <c r="AB2" s="168"/>
      <c r="AC2" s="168"/>
      <c r="AD2" s="168"/>
      <c r="AE2" s="168"/>
      <c r="AF2" s="168"/>
      <c r="AG2" s="168"/>
    </row>
    <row r="3" spans="1:83" ht="33.6">
      <c r="A3" s="328" t="s">
        <v>105</v>
      </c>
      <c r="B3" s="328"/>
      <c r="C3" s="328"/>
      <c r="D3" s="328"/>
      <c r="E3" s="328"/>
      <c r="F3" s="328"/>
      <c r="G3" s="328"/>
      <c r="H3" s="328"/>
      <c r="I3" s="328"/>
      <c r="J3" s="165"/>
      <c r="K3" s="165"/>
      <c r="L3" s="165"/>
      <c r="M3" s="56"/>
      <c r="N3" s="56"/>
      <c r="O3" s="56"/>
      <c r="P3" s="56"/>
      <c r="Q3" s="168"/>
      <c r="R3" s="168"/>
      <c r="S3" s="168"/>
      <c r="T3" s="168"/>
      <c r="U3" s="168"/>
      <c r="V3" s="168"/>
      <c r="W3" s="168"/>
      <c r="X3" s="168"/>
      <c r="Y3" s="168"/>
      <c r="Z3" s="168"/>
      <c r="AA3" s="168"/>
      <c r="AB3" s="168"/>
      <c r="AC3" s="168"/>
      <c r="AD3" s="168"/>
      <c r="AE3" s="168"/>
      <c r="AF3" s="168"/>
      <c r="AG3" s="168"/>
    </row>
    <row r="4" spans="1:83" ht="33.6">
      <c r="A4" s="433"/>
      <c r="B4" s="433"/>
      <c r="C4" s="195"/>
      <c r="D4" s="168"/>
      <c r="E4" s="168"/>
      <c r="F4" s="168"/>
      <c r="G4" s="168"/>
      <c r="H4" s="168"/>
      <c r="I4" s="99"/>
      <c r="J4" s="168"/>
      <c r="K4" s="168"/>
      <c r="L4" s="168"/>
      <c r="M4" s="168"/>
      <c r="N4" s="166"/>
      <c r="O4" s="166"/>
      <c r="P4" s="166"/>
      <c r="Q4" s="168"/>
      <c r="R4" s="168"/>
      <c r="S4" s="168"/>
      <c r="T4" s="168"/>
      <c r="U4" s="168"/>
      <c r="V4" s="168"/>
      <c r="W4" s="168"/>
      <c r="X4" s="168"/>
      <c r="Y4" s="168"/>
      <c r="Z4" s="168"/>
      <c r="AA4" s="168"/>
      <c r="AB4" s="168"/>
      <c r="AC4" s="168"/>
      <c r="AD4" s="168"/>
      <c r="AE4" s="168"/>
      <c r="AF4" s="168"/>
      <c r="AG4" s="168"/>
    </row>
    <row r="5" spans="1:83" ht="85.2" customHeight="1">
      <c r="A5" s="329" t="s">
        <v>0</v>
      </c>
      <c r="B5" s="329" t="s">
        <v>1</v>
      </c>
      <c r="C5" s="329" t="s">
        <v>67</v>
      </c>
      <c r="D5" s="329" t="s">
        <v>2</v>
      </c>
      <c r="E5" s="329" t="s">
        <v>47</v>
      </c>
      <c r="F5" s="329" t="s">
        <v>4</v>
      </c>
      <c r="G5" s="329" t="s">
        <v>5</v>
      </c>
      <c r="H5" s="329" t="s">
        <v>6</v>
      </c>
      <c r="I5" s="329" t="s">
        <v>7</v>
      </c>
      <c r="J5" s="329" t="s">
        <v>8</v>
      </c>
      <c r="K5" s="331" t="s">
        <v>1150</v>
      </c>
      <c r="L5" s="329" t="s">
        <v>9</v>
      </c>
      <c r="M5" s="329" t="s">
        <v>1224</v>
      </c>
      <c r="N5" s="331" t="s">
        <v>2755</v>
      </c>
      <c r="O5" s="331" t="s">
        <v>27</v>
      </c>
      <c r="P5" s="331" t="s">
        <v>2756</v>
      </c>
      <c r="Q5" s="337" t="s">
        <v>10</v>
      </c>
      <c r="R5" s="337"/>
      <c r="S5" s="337"/>
      <c r="T5" s="337"/>
      <c r="U5" s="337"/>
      <c r="V5" s="337"/>
      <c r="W5" s="337"/>
      <c r="X5" s="337"/>
      <c r="Y5" s="337"/>
      <c r="Z5" s="337"/>
      <c r="AA5" s="337"/>
      <c r="AB5" s="337"/>
      <c r="AC5" s="337"/>
      <c r="AD5" s="402" t="s">
        <v>2775</v>
      </c>
      <c r="AE5" s="403"/>
      <c r="AF5" s="403"/>
      <c r="AG5" s="404"/>
    </row>
    <row r="6" spans="1:83" ht="125.1" customHeight="1">
      <c r="A6" s="329"/>
      <c r="B6" s="329"/>
      <c r="C6" s="329"/>
      <c r="D6" s="329"/>
      <c r="E6" s="329"/>
      <c r="F6" s="329"/>
      <c r="G6" s="329"/>
      <c r="H6" s="329"/>
      <c r="I6" s="329"/>
      <c r="J6" s="329"/>
      <c r="K6" s="332"/>
      <c r="L6" s="329"/>
      <c r="M6" s="329"/>
      <c r="N6" s="332"/>
      <c r="O6" s="332"/>
      <c r="P6" s="332"/>
      <c r="Q6" s="337" t="s">
        <v>11</v>
      </c>
      <c r="R6" s="337"/>
      <c r="S6" s="337"/>
      <c r="T6" s="337"/>
      <c r="U6" s="337"/>
      <c r="V6" s="337"/>
      <c r="W6" s="337"/>
      <c r="X6" s="337"/>
      <c r="Y6" s="337"/>
      <c r="Z6" s="337"/>
      <c r="AA6" s="337"/>
      <c r="AB6" s="337"/>
      <c r="AC6" s="337"/>
      <c r="AD6" s="405"/>
      <c r="AE6" s="406"/>
      <c r="AF6" s="406"/>
      <c r="AG6" s="407"/>
    </row>
    <row r="7" spans="1:83" ht="102.75" customHeight="1">
      <c r="A7" s="330"/>
      <c r="B7" s="330"/>
      <c r="C7" s="330"/>
      <c r="D7" s="330"/>
      <c r="E7" s="330"/>
      <c r="F7" s="330"/>
      <c r="G7" s="330"/>
      <c r="H7" s="330"/>
      <c r="I7" s="330"/>
      <c r="J7" s="330"/>
      <c r="K7" s="333"/>
      <c r="L7" s="330"/>
      <c r="M7" s="330"/>
      <c r="N7" s="333"/>
      <c r="O7" s="333"/>
      <c r="P7" s="333"/>
      <c r="Q7" s="46" t="s">
        <v>12</v>
      </c>
      <c r="R7" s="46" t="s">
        <v>13</v>
      </c>
      <c r="S7" s="47" t="s">
        <v>14</v>
      </c>
      <c r="T7" s="46" t="s">
        <v>15</v>
      </c>
      <c r="U7" s="46" t="s">
        <v>16</v>
      </c>
      <c r="V7" s="48" t="s">
        <v>17</v>
      </c>
      <c r="W7" s="46" t="s">
        <v>18</v>
      </c>
      <c r="X7" s="46" t="s">
        <v>19</v>
      </c>
      <c r="Y7" s="283" t="s">
        <v>20</v>
      </c>
      <c r="Z7" s="281" t="s">
        <v>21</v>
      </c>
      <c r="AA7" s="281" t="s">
        <v>22</v>
      </c>
      <c r="AB7" s="283" t="s">
        <v>327</v>
      </c>
      <c r="AC7" s="283" t="s">
        <v>1049</v>
      </c>
      <c r="AD7" s="264" t="s">
        <v>3590</v>
      </c>
      <c r="AE7" s="264" t="s">
        <v>2771</v>
      </c>
      <c r="AF7" s="264" t="s">
        <v>2770</v>
      </c>
      <c r="AG7" s="264" t="s">
        <v>2769</v>
      </c>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row>
    <row r="8" spans="1:83" ht="320.39999999999998" customHeight="1">
      <c r="A8" s="444" t="s">
        <v>73</v>
      </c>
      <c r="B8" s="444" t="s">
        <v>74</v>
      </c>
      <c r="C8" s="444" t="s">
        <v>69</v>
      </c>
      <c r="D8" s="444" t="s">
        <v>2325</v>
      </c>
      <c r="E8" s="444" t="s">
        <v>62</v>
      </c>
      <c r="F8" s="444" t="s">
        <v>2326</v>
      </c>
      <c r="G8" s="444" t="s">
        <v>2327</v>
      </c>
      <c r="H8" s="444" t="s">
        <v>1185</v>
      </c>
      <c r="I8" s="444" t="s">
        <v>2328</v>
      </c>
      <c r="J8" s="454" t="s">
        <v>2800</v>
      </c>
      <c r="K8" s="444" t="s">
        <v>2801</v>
      </c>
      <c r="L8" s="454" t="s">
        <v>2802</v>
      </c>
      <c r="M8" s="454" t="s">
        <v>2504</v>
      </c>
      <c r="N8" s="603">
        <v>60210</v>
      </c>
      <c r="O8" s="440" t="s">
        <v>289</v>
      </c>
      <c r="P8" s="473" t="s">
        <v>289</v>
      </c>
      <c r="Q8" s="604" t="s">
        <v>289</v>
      </c>
      <c r="R8" s="604" t="s">
        <v>289</v>
      </c>
      <c r="S8" s="604" t="s">
        <v>2329</v>
      </c>
      <c r="T8" s="604" t="s">
        <v>289</v>
      </c>
      <c r="U8" s="604" t="s">
        <v>289</v>
      </c>
      <c r="V8" s="604" t="s">
        <v>2330</v>
      </c>
      <c r="W8" s="435" t="s">
        <v>289</v>
      </c>
      <c r="X8" s="435" t="s">
        <v>289</v>
      </c>
      <c r="Y8" s="435" t="s">
        <v>2331</v>
      </c>
      <c r="Z8" s="435" t="s">
        <v>289</v>
      </c>
      <c r="AA8" s="435" t="s">
        <v>289</v>
      </c>
      <c r="AB8" s="435" t="s">
        <v>2802</v>
      </c>
      <c r="AC8" s="454" t="s">
        <v>2332</v>
      </c>
      <c r="AD8" s="440" t="s">
        <v>3614</v>
      </c>
      <c r="AE8" s="445" t="s">
        <v>289</v>
      </c>
      <c r="AF8" s="445" t="s">
        <v>2758</v>
      </c>
      <c r="AG8" s="445" t="s">
        <v>2803</v>
      </c>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c r="CE8" s="157"/>
    </row>
    <row r="9" spans="1:83" ht="45.6" customHeight="1">
      <c r="A9" s="444"/>
      <c r="B9" s="444"/>
      <c r="C9" s="444"/>
      <c r="D9" s="444"/>
      <c r="E9" s="444"/>
      <c r="F9" s="444"/>
      <c r="G9" s="444"/>
      <c r="H9" s="444"/>
      <c r="I9" s="444"/>
      <c r="J9" s="457"/>
      <c r="K9" s="444"/>
      <c r="L9" s="457"/>
      <c r="M9" s="457"/>
      <c r="N9" s="473" t="s">
        <v>24</v>
      </c>
      <c r="O9" s="473" t="s">
        <v>289</v>
      </c>
      <c r="P9" s="473" t="s">
        <v>289</v>
      </c>
      <c r="Q9" s="604" t="s">
        <v>289</v>
      </c>
      <c r="R9" s="604" t="s">
        <v>289</v>
      </c>
      <c r="S9" s="605">
        <v>19000</v>
      </c>
      <c r="T9" s="604" t="s">
        <v>289</v>
      </c>
      <c r="U9" s="604" t="s">
        <v>289</v>
      </c>
      <c r="V9" s="605">
        <v>33000</v>
      </c>
      <c r="W9" s="435" t="s">
        <v>289</v>
      </c>
      <c r="X9" s="435" t="s">
        <v>289</v>
      </c>
      <c r="Y9" s="606">
        <v>5000</v>
      </c>
      <c r="Z9" s="435" t="s">
        <v>289</v>
      </c>
      <c r="AA9" s="435" t="s">
        <v>289</v>
      </c>
      <c r="AB9" s="606">
        <v>3210</v>
      </c>
      <c r="AC9" s="457"/>
      <c r="AD9" s="603">
        <v>3210</v>
      </c>
      <c r="AE9" s="607"/>
      <c r="AF9" s="449"/>
      <c r="AG9" s="449"/>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row>
    <row r="10" spans="1:83" s="20" customFormat="1" ht="226.05" customHeight="1">
      <c r="A10" s="444" t="s">
        <v>2333</v>
      </c>
      <c r="B10" s="444" t="s">
        <v>223</v>
      </c>
      <c r="C10" s="444" t="s">
        <v>96</v>
      </c>
      <c r="D10" s="444" t="s">
        <v>2334</v>
      </c>
      <c r="E10" s="444" t="s">
        <v>62</v>
      </c>
      <c r="F10" s="444" t="s">
        <v>2335</v>
      </c>
      <c r="G10" s="444" t="s">
        <v>2336</v>
      </c>
      <c r="H10" s="444">
        <v>24</v>
      </c>
      <c r="I10" s="444" t="s">
        <v>2337</v>
      </c>
      <c r="J10" s="444" t="s">
        <v>2338</v>
      </c>
      <c r="K10" s="444" t="s">
        <v>2338</v>
      </c>
      <c r="L10" s="444" t="s">
        <v>2339</v>
      </c>
      <c r="M10" s="444" t="s">
        <v>2340</v>
      </c>
      <c r="N10" s="608">
        <v>500000</v>
      </c>
      <c r="O10" s="473" t="s">
        <v>3513</v>
      </c>
      <c r="P10" s="608" t="s">
        <v>3514</v>
      </c>
      <c r="Q10" s="609" t="s">
        <v>2341</v>
      </c>
      <c r="R10" s="609" t="s">
        <v>2342</v>
      </c>
      <c r="S10" s="609" t="s">
        <v>2505</v>
      </c>
      <c r="T10" s="604" t="s">
        <v>289</v>
      </c>
      <c r="U10" s="604" t="s">
        <v>289</v>
      </c>
      <c r="V10" s="604" t="s">
        <v>289</v>
      </c>
      <c r="W10" s="435" t="s">
        <v>289</v>
      </c>
      <c r="X10" s="442" t="s">
        <v>3515</v>
      </c>
      <c r="Y10" s="442" t="s">
        <v>3515</v>
      </c>
      <c r="Z10" s="435" t="s">
        <v>289</v>
      </c>
      <c r="AA10" s="442" t="s">
        <v>2339</v>
      </c>
      <c r="AB10" s="435" t="s">
        <v>2339</v>
      </c>
      <c r="AC10" s="454" t="s">
        <v>2343</v>
      </c>
      <c r="AD10" s="440" t="s">
        <v>2339</v>
      </c>
      <c r="AE10" s="445" t="s">
        <v>289</v>
      </c>
      <c r="AF10" s="445" t="s">
        <v>3226</v>
      </c>
      <c r="AG10" s="445" t="s">
        <v>3615</v>
      </c>
    </row>
    <row r="11" spans="1:83" s="20" customFormat="1" ht="89.25" customHeight="1">
      <c r="A11" s="444"/>
      <c r="B11" s="444"/>
      <c r="C11" s="444"/>
      <c r="D11" s="444"/>
      <c r="E11" s="444"/>
      <c r="F11" s="444"/>
      <c r="G11" s="444"/>
      <c r="H11" s="444"/>
      <c r="I11" s="444"/>
      <c r="J11" s="444"/>
      <c r="K11" s="444"/>
      <c r="L11" s="444"/>
      <c r="M11" s="444"/>
      <c r="N11" s="473" t="s">
        <v>25</v>
      </c>
      <c r="O11" s="473" t="s">
        <v>289</v>
      </c>
      <c r="P11" s="473" t="s">
        <v>289</v>
      </c>
      <c r="Q11" s="610">
        <v>500000</v>
      </c>
      <c r="R11" s="610">
        <v>500000</v>
      </c>
      <c r="S11" s="610">
        <v>500000</v>
      </c>
      <c r="T11" s="604" t="s">
        <v>289</v>
      </c>
      <c r="U11" s="604" t="s">
        <v>289</v>
      </c>
      <c r="V11" s="604" t="s">
        <v>289</v>
      </c>
      <c r="W11" s="435" t="s">
        <v>289</v>
      </c>
      <c r="X11" s="611">
        <v>500000</v>
      </c>
      <c r="Y11" s="611">
        <v>500000</v>
      </c>
      <c r="Z11" s="435" t="s">
        <v>289</v>
      </c>
      <c r="AA11" s="611">
        <v>500000</v>
      </c>
      <c r="AB11" s="531">
        <v>500000</v>
      </c>
      <c r="AC11" s="457"/>
      <c r="AD11" s="435" t="s">
        <v>289</v>
      </c>
      <c r="AE11" s="607"/>
      <c r="AF11" s="449"/>
      <c r="AG11" s="449"/>
    </row>
    <row r="12" spans="1:83" s="16" customFormat="1" ht="325.8" customHeight="1">
      <c r="A12" s="465" t="s">
        <v>73</v>
      </c>
      <c r="B12" s="465" t="s">
        <v>223</v>
      </c>
      <c r="C12" s="465" t="s">
        <v>96</v>
      </c>
      <c r="D12" s="465" t="s">
        <v>2344</v>
      </c>
      <c r="E12" s="465" t="s">
        <v>62</v>
      </c>
      <c r="F12" s="465" t="s">
        <v>2345</v>
      </c>
      <c r="G12" s="465" t="s">
        <v>2346</v>
      </c>
      <c r="H12" s="465">
        <v>24</v>
      </c>
      <c r="I12" s="465" t="s">
        <v>1933</v>
      </c>
      <c r="J12" s="465" t="s">
        <v>2506</v>
      </c>
      <c r="K12" s="465" t="s">
        <v>2506</v>
      </c>
      <c r="L12" s="465" t="s">
        <v>3692</v>
      </c>
      <c r="M12" s="465" t="s">
        <v>2531</v>
      </c>
      <c r="N12" s="608">
        <v>200000</v>
      </c>
      <c r="O12" s="473" t="s">
        <v>3513</v>
      </c>
      <c r="P12" s="608" t="s">
        <v>3516</v>
      </c>
      <c r="Q12" s="440" t="s">
        <v>2508</v>
      </c>
      <c r="R12" s="440" t="s">
        <v>289</v>
      </c>
      <c r="S12" s="440" t="s">
        <v>2508</v>
      </c>
      <c r="T12" s="440" t="s">
        <v>289</v>
      </c>
      <c r="U12" s="440" t="s">
        <v>2347</v>
      </c>
      <c r="V12" s="440" t="s">
        <v>2347</v>
      </c>
      <c r="W12" s="466" t="s">
        <v>2348</v>
      </c>
      <c r="X12" s="440" t="s">
        <v>289</v>
      </c>
      <c r="Y12" s="440" t="s">
        <v>2507</v>
      </c>
      <c r="Z12" s="440" t="s">
        <v>289</v>
      </c>
      <c r="AA12" s="440" t="s">
        <v>289</v>
      </c>
      <c r="AB12" s="440" t="s">
        <v>2507</v>
      </c>
      <c r="AC12" s="582" t="s">
        <v>2349</v>
      </c>
      <c r="AD12" s="442" t="s">
        <v>289</v>
      </c>
      <c r="AE12" s="582" t="s">
        <v>289</v>
      </c>
      <c r="AF12" s="582" t="s">
        <v>2772</v>
      </c>
      <c r="AG12" s="582" t="s">
        <v>289</v>
      </c>
    </row>
    <row r="13" spans="1:83" s="16" customFormat="1" ht="46.2">
      <c r="A13" s="465"/>
      <c r="B13" s="465"/>
      <c r="C13" s="465"/>
      <c r="D13" s="465"/>
      <c r="E13" s="465"/>
      <c r="F13" s="465"/>
      <c r="G13" s="465"/>
      <c r="H13" s="465"/>
      <c r="I13" s="465"/>
      <c r="J13" s="465"/>
      <c r="K13" s="465"/>
      <c r="L13" s="465"/>
      <c r="M13" s="465"/>
      <c r="N13" s="473" t="s">
        <v>25</v>
      </c>
      <c r="O13" s="473" t="s">
        <v>289</v>
      </c>
      <c r="P13" s="473" t="s">
        <v>289</v>
      </c>
      <c r="Q13" s="440" t="s">
        <v>289</v>
      </c>
      <c r="R13" s="440" t="s">
        <v>289</v>
      </c>
      <c r="S13" s="440" t="s">
        <v>289</v>
      </c>
      <c r="T13" s="440" t="s">
        <v>289</v>
      </c>
      <c r="U13" s="440" t="s">
        <v>289</v>
      </c>
      <c r="V13" s="440" t="s">
        <v>289</v>
      </c>
      <c r="W13" s="612">
        <v>200000</v>
      </c>
      <c r="X13" s="613"/>
      <c r="Y13" s="612">
        <v>200000</v>
      </c>
      <c r="Z13" s="613"/>
      <c r="AA13" s="440" t="s">
        <v>289</v>
      </c>
      <c r="AB13" s="440" t="s">
        <v>289</v>
      </c>
      <c r="AC13" s="586" t="s">
        <v>2350</v>
      </c>
      <c r="AD13" s="442" t="s">
        <v>289</v>
      </c>
      <c r="AE13" s="614"/>
      <c r="AF13" s="586"/>
      <c r="AG13" s="586"/>
    </row>
    <row r="14" spans="1:83" ht="404.4" customHeight="1">
      <c r="A14" s="465" t="s">
        <v>225</v>
      </c>
      <c r="B14" s="465" t="s">
        <v>228</v>
      </c>
      <c r="C14" s="465" t="s">
        <v>66</v>
      </c>
      <c r="D14" s="465" t="s">
        <v>2351</v>
      </c>
      <c r="E14" s="465" t="s">
        <v>66</v>
      </c>
      <c r="F14" s="465" t="s">
        <v>2352</v>
      </c>
      <c r="G14" s="465" t="s">
        <v>2353</v>
      </c>
      <c r="H14" s="465" t="s">
        <v>2354</v>
      </c>
      <c r="I14" s="465" t="s">
        <v>2532</v>
      </c>
      <c r="J14" s="465" t="s">
        <v>2355</v>
      </c>
      <c r="K14" s="465" t="s">
        <v>2509</v>
      </c>
      <c r="L14" s="465" t="s">
        <v>2356</v>
      </c>
      <c r="M14" s="465" t="s">
        <v>2357</v>
      </c>
      <c r="N14" s="473" t="s">
        <v>289</v>
      </c>
      <c r="O14" s="473" t="s">
        <v>289</v>
      </c>
      <c r="P14" s="473" t="s">
        <v>289</v>
      </c>
      <c r="Q14" s="442" t="s">
        <v>2358</v>
      </c>
      <c r="R14" s="442" t="s">
        <v>2359</v>
      </c>
      <c r="S14" s="442" t="s">
        <v>2360</v>
      </c>
      <c r="T14" s="442" t="s">
        <v>2361</v>
      </c>
      <c r="U14" s="442" t="s">
        <v>2362</v>
      </c>
      <c r="V14" s="442" t="s">
        <v>2363</v>
      </c>
      <c r="W14" s="442" t="s">
        <v>2364</v>
      </c>
      <c r="X14" s="442" t="s">
        <v>2365</v>
      </c>
      <c r="Y14" s="442" t="s">
        <v>2366</v>
      </c>
      <c r="Z14" s="442" t="s">
        <v>2367</v>
      </c>
      <c r="AA14" s="442" t="s">
        <v>2368</v>
      </c>
      <c r="AB14" s="442" t="s">
        <v>2356</v>
      </c>
      <c r="AC14" s="444" t="s">
        <v>2369</v>
      </c>
      <c r="AD14" s="442" t="s">
        <v>289</v>
      </c>
      <c r="AE14" s="582" t="s">
        <v>289</v>
      </c>
      <c r="AF14" s="582" t="s">
        <v>2772</v>
      </c>
      <c r="AG14" s="582" t="s">
        <v>289</v>
      </c>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row>
    <row r="15" spans="1:83" ht="47.55" customHeight="1">
      <c r="A15" s="465"/>
      <c r="B15" s="465"/>
      <c r="C15" s="465"/>
      <c r="D15" s="465"/>
      <c r="E15" s="465"/>
      <c r="F15" s="465"/>
      <c r="G15" s="465"/>
      <c r="H15" s="465"/>
      <c r="I15" s="465"/>
      <c r="J15" s="465"/>
      <c r="K15" s="582"/>
      <c r="L15" s="465"/>
      <c r="M15" s="465"/>
      <c r="N15" s="473" t="s">
        <v>289</v>
      </c>
      <c r="O15" s="473" t="s">
        <v>289</v>
      </c>
      <c r="P15" s="473" t="s">
        <v>289</v>
      </c>
      <c r="Q15" s="442" t="s">
        <v>289</v>
      </c>
      <c r="R15" s="442" t="s">
        <v>289</v>
      </c>
      <c r="S15" s="442" t="s">
        <v>289</v>
      </c>
      <c r="T15" s="442" t="s">
        <v>289</v>
      </c>
      <c r="U15" s="442" t="s">
        <v>289</v>
      </c>
      <c r="V15" s="442" t="s">
        <v>289</v>
      </c>
      <c r="W15" s="442" t="s">
        <v>289</v>
      </c>
      <c r="X15" s="442" t="s">
        <v>289</v>
      </c>
      <c r="Y15" s="442" t="s">
        <v>289</v>
      </c>
      <c r="Z15" s="442" t="s">
        <v>289</v>
      </c>
      <c r="AA15" s="442" t="s">
        <v>289</v>
      </c>
      <c r="AB15" s="442" t="s">
        <v>289</v>
      </c>
      <c r="AC15" s="444"/>
      <c r="AD15" s="442" t="s">
        <v>289</v>
      </c>
      <c r="AE15" s="586"/>
      <c r="AF15" s="586"/>
      <c r="AG15" s="586"/>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row>
    <row r="16" spans="1:83">
      <c r="A16" s="157"/>
      <c r="B16" s="157"/>
      <c r="C16" s="157"/>
      <c r="D16" s="157"/>
      <c r="E16" s="157"/>
      <c r="F16" s="157"/>
      <c r="G16" s="157"/>
      <c r="H16" s="157"/>
      <c r="J16" s="157"/>
      <c r="K16" s="434"/>
      <c r="L16" s="157"/>
      <c r="M16" s="157"/>
      <c r="N16" s="162"/>
      <c r="O16" s="162"/>
      <c r="P16" s="162"/>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row>
    <row r="17" spans="1:83">
      <c r="A17" s="157"/>
      <c r="B17" s="157"/>
      <c r="C17" s="157"/>
      <c r="D17" s="157"/>
      <c r="E17" s="157"/>
      <c r="F17" s="157"/>
      <c r="G17" s="157"/>
      <c r="H17" s="157"/>
      <c r="J17" s="157"/>
      <c r="K17" s="434"/>
      <c r="L17" s="157"/>
      <c r="M17" s="157"/>
      <c r="N17" s="162"/>
      <c r="O17" s="162"/>
      <c r="P17" s="162"/>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row>
    <row r="18" spans="1:83">
      <c r="A18" s="157"/>
      <c r="B18" s="157"/>
      <c r="C18" s="157"/>
      <c r="D18" s="157"/>
      <c r="E18" s="157"/>
      <c r="F18" s="157"/>
      <c r="G18" s="157"/>
      <c r="H18" s="157"/>
      <c r="J18" s="157"/>
      <c r="K18" s="434"/>
      <c r="L18" s="157"/>
      <c r="M18" s="157"/>
      <c r="N18" s="162"/>
      <c r="O18" s="162"/>
      <c r="P18" s="162"/>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row>
    <row r="19" spans="1:83">
      <c r="A19" s="157"/>
      <c r="B19" s="157"/>
      <c r="C19" s="157"/>
      <c r="D19" s="157"/>
      <c r="E19" s="157"/>
      <c r="F19" s="157"/>
      <c r="G19" s="157"/>
      <c r="H19" s="157"/>
      <c r="J19" s="157"/>
      <c r="K19" s="434"/>
      <c r="L19" s="157"/>
      <c r="M19" s="157"/>
      <c r="N19" s="162"/>
      <c r="O19" s="162"/>
      <c r="P19" s="162"/>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row>
    <row r="20" spans="1:83">
      <c r="A20" s="157"/>
      <c r="B20" s="157"/>
      <c r="C20" s="157"/>
      <c r="D20" s="157"/>
      <c r="E20" s="157"/>
      <c r="F20" s="157"/>
      <c r="G20" s="157"/>
      <c r="H20" s="157"/>
      <c r="J20" s="157"/>
      <c r="K20" s="434"/>
      <c r="L20" s="157"/>
      <c r="M20" s="157"/>
      <c r="N20" s="162"/>
      <c r="O20" s="162"/>
      <c r="P20" s="162"/>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row>
    <row r="21" spans="1:83">
      <c r="A21" s="157"/>
      <c r="B21" s="157"/>
      <c r="C21" s="157"/>
      <c r="D21" s="157"/>
      <c r="E21" s="157"/>
      <c r="F21" s="157"/>
      <c r="G21" s="157"/>
      <c r="H21" s="157"/>
      <c r="J21" s="157"/>
      <c r="K21" s="434"/>
      <c r="L21" s="157"/>
      <c r="M21" s="157"/>
      <c r="N21" s="162"/>
      <c r="O21" s="162"/>
      <c r="P21" s="162"/>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c r="CC21" s="157"/>
      <c r="CD21" s="157"/>
      <c r="CE21" s="157"/>
    </row>
    <row r="22" spans="1:83">
      <c r="A22" s="157"/>
      <c r="B22" s="157"/>
      <c r="C22" s="157"/>
      <c r="D22" s="157"/>
      <c r="E22" s="157"/>
      <c r="F22" s="157"/>
      <c r="G22" s="157"/>
      <c r="H22" s="157"/>
      <c r="J22" s="157"/>
      <c r="K22" s="157"/>
      <c r="L22" s="157"/>
      <c r="M22" s="157"/>
      <c r="N22" s="162"/>
      <c r="O22" s="162"/>
      <c r="P22" s="162"/>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row>
    <row r="23" spans="1:83">
      <c r="A23" s="157"/>
      <c r="B23" s="157"/>
      <c r="C23" s="157"/>
      <c r="D23" s="157"/>
      <c r="E23" s="157"/>
      <c r="F23" s="157"/>
      <c r="G23" s="157"/>
      <c r="H23" s="157"/>
      <c r="J23" s="157"/>
      <c r="K23" s="157"/>
      <c r="L23" s="157"/>
      <c r="M23" s="157"/>
      <c r="N23" s="162"/>
      <c r="O23" s="162"/>
      <c r="P23" s="162"/>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row>
    <row r="24" spans="1:83">
      <c r="A24" s="157"/>
      <c r="B24" s="157"/>
      <c r="C24" s="157"/>
      <c r="D24" s="157"/>
      <c r="E24" s="157"/>
      <c r="F24" s="157"/>
      <c r="G24" s="157"/>
      <c r="H24" s="157"/>
      <c r="J24" s="157"/>
      <c r="K24" s="157"/>
      <c r="L24" s="157"/>
      <c r="M24" s="157"/>
      <c r="N24" s="162"/>
      <c r="O24" s="162"/>
      <c r="P24" s="162"/>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row>
    <row r="25" spans="1:83">
      <c r="A25" s="157"/>
      <c r="B25" s="157"/>
      <c r="C25" s="157"/>
      <c r="D25" s="157"/>
      <c r="E25" s="157"/>
      <c r="F25" s="157"/>
      <c r="G25" s="157"/>
      <c r="H25" s="157"/>
      <c r="J25" s="157"/>
      <c r="K25" s="157"/>
      <c r="L25" s="157"/>
      <c r="M25" s="157"/>
      <c r="N25" s="162"/>
      <c r="O25" s="162"/>
      <c r="P25" s="162"/>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57"/>
      <c r="BK25" s="157"/>
      <c r="BL25" s="157"/>
      <c r="BM25" s="157"/>
      <c r="BN25" s="157"/>
      <c r="BO25" s="157"/>
      <c r="BP25" s="157"/>
      <c r="BQ25" s="157"/>
      <c r="BR25" s="157"/>
      <c r="BS25" s="157"/>
      <c r="BT25" s="157"/>
      <c r="BU25" s="157"/>
      <c r="BV25" s="157"/>
      <c r="BW25" s="157"/>
      <c r="BX25" s="157"/>
      <c r="BY25" s="157"/>
      <c r="BZ25" s="157"/>
      <c r="CA25" s="157"/>
      <c r="CB25" s="157"/>
      <c r="CC25" s="157"/>
      <c r="CD25" s="157"/>
      <c r="CE25" s="157"/>
    </row>
    <row r="26" spans="1:83">
      <c r="A26" s="157"/>
      <c r="B26" s="157"/>
      <c r="C26" s="157"/>
      <c r="D26" s="157"/>
      <c r="E26" s="157"/>
      <c r="F26" s="157"/>
      <c r="G26" s="157"/>
      <c r="H26" s="157"/>
      <c r="J26" s="157"/>
      <c r="K26" s="157"/>
      <c r="L26" s="157"/>
      <c r="M26" s="157"/>
      <c r="N26" s="162"/>
      <c r="O26" s="162"/>
      <c r="P26" s="162"/>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157"/>
      <c r="BP26" s="157"/>
      <c r="BQ26" s="157"/>
      <c r="BR26" s="157"/>
      <c r="BS26" s="157"/>
      <c r="BT26" s="157"/>
      <c r="BU26" s="157"/>
      <c r="BV26" s="157"/>
      <c r="BW26" s="157"/>
      <c r="BX26" s="157"/>
      <c r="BY26" s="157"/>
      <c r="BZ26" s="157"/>
      <c r="CA26" s="157"/>
      <c r="CB26" s="157"/>
      <c r="CC26" s="157"/>
      <c r="CD26" s="157"/>
      <c r="CE26" s="157"/>
    </row>
    <row r="27" spans="1:83">
      <c r="A27" s="157"/>
      <c r="B27" s="157"/>
      <c r="C27" s="157"/>
      <c r="D27" s="157"/>
      <c r="E27" s="157"/>
      <c r="F27" s="157"/>
      <c r="G27" s="157"/>
      <c r="H27" s="157"/>
      <c r="J27" s="157"/>
      <c r="K27" s="157"/>
      <c r="L27" s="157"/>
      <c r="M27" s="157"/>
      <c r="N27" s="162"/>
      <c r="O27" s="162"/>
      <c r="P27" s="162"/>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157"/>
      <c r="CC27" s="157"/>
      <c r="CD27" s="157"/>
      <c r="CE27" s="157"/>
    </row>
    <row r="28" spans="1:83">
      <c r="A28" s="157"/>
      <c r="B28" s="157"/>
      <c r="C28" s="157"/>
      <c r="D28" s="157"/>
      <c r="E28" s="157"/>
      <c r="F28" s="157"/>
      <c r="G28" s="157"/>
      <c r="H28" s="157"/>
      <c r="J28" s="157"/>
      <c r="K28" s="157"/>
      <c r="L28" s="157"/>
      <c r="M28" s="157"/>
      <c r="N28" s="162"/>
      <c r="O28" s="162"/>
      <c r="P28" s="162"/>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57"/>
      <c r="BK28" s="157"/>
      <c r="BL28" s="157"/>
      <c r="BM28" s="157"/>
      <c r="BN28" s="157"/>
      <c r="BO28" s="157"/>
      <c r="BP28" s="157"/>
      <c r="BQ28" s="157"/>
      <c r="BR28" s="157"/>
      <c r="BS28" s="157"/>
      <c r="BT28" s="157"/>
      <c r="BU28" s="157"/>
      <c r="BV28" s="157"/>
      <c r="BW28" s="157"/>
      <c r="BX28" s="157"/>
      <c r="BY28" s="157"/>
      <c r="BZ28" s="157"/>
      <c r="CA28" s="157"/>
      <c r="CB28" s="157"/>
      <c r="CC28" s="157"/>
      <c r="CD28" s="157"/>
      <c r="CE28" s="157"/>
    </row>
    <row r="29" spans="1:83">
      <c r="A29" s="157"/>
      <c r="B29" s="157"/>
      <c r="C29" s="157"/>
      <c r="D29" s="157"/>
      <c r="E29" s="157"/>
      <c r="F29" s="157"/>
      <c r="G29" s="157"/>
      <c r="H29" s="157"/>
      <c r="J29" s="157"/>
      <c r="K29" s="157"/>
      <c r="L29" s="157"/>
      <c r="M29" s="157"/>
      <c r="N29" s="162"/>
      <c r="O29" s="162"/>
      <c r="P29" s="162"/>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row>
    <row r="30" spans="1:83">
      <c r="A30" s="157"/>
      <c r="B30" s="157"/>
      <c r="C30" s="157"/>
      <c r="D30" s="157"/>
      <c r="E30" s="157"/>
      <c r="F30" s="157"/>
      <c r="G30" s="157"/>
      <c r="H30" s="157"/>
      <c r="J30" s="157"/>
      <c r="K30" s="157"/>
      <c r="L30" s="157"/>
      <c r="M30" s="157"/>
      <c r="N30" s="162"/>
      <c r="O30" s="162"/>
      <c r="P30" s="162"/>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57"/>
      <c r="BH30" s="157"/>
      <c r="BI30" s="157"/>
      <c r="BJ30" s="157"/>
      <c r="BK30" s="157"/>
      <c r="BL30" s="157"/>
      <c r="BM30" s="157"/>
      <c r="BN30" s="157"/>
      <c r="BO30" s="157"/>
      <c r="BP30" s="157"/>
      <c r="BQ30" s="157"/>
      <c r="BR30" s="157"/>
      <c r="BS30" s="157"/>
      <c r="BT30" s="157"/>
      <c r="BU30" s="157"/>
      <c r="BV30" s="157"/>
      <c r="BW30" s="157"/>
      <c r="BX30" s="157"/>
      <c r="BY30" s="157"/>
      <c r="BZ30" s="157"/>
      <c r="CA30" s="157"/>
      <c r="CB30" s="157"/>
      <c r="CC30" s="157"/>
      <c r="CD30" s="157"/>
      <c r="CE30" s="157"/>
    </row>
    <row r="31" spans="1:83">
      <c r="A31" s="157"/>
      <c r="B31" s="157"/>
      <c r="C31" s="157"/>
      <c r="D31" s="157"/>
      <c r="E31" s="157"/>
      <c r="F31" s="157"/>
      <c r="G31" s="157"/>
      <c r="H31" s="157"/>
      <c r="J31" s="157"/>
      <c r="K31" s="157"/>
      <c r="L31" s="157"/>
      <c r="M31" s="157"/>
      <c r="N31" s="162"/>
      <c r="O31" s="162"/>
      <c r="P31" s="162"/>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7"/>
      <c r="BP31" s="157"/>
      <c r="BQ31" s="157"/>
      <c r="BR31" s="157"/>
      <c r="BS31" s="157"/>
      <c r="BT31" s="157"/>
      <c r="BU31" s="157"/>
      <c r="BV31" s="157"/>
      <c r="BW31" s="157"/>
      <c r="BX31" s="157"/>
      <c r="BY31" s="157"/>
      <c r="BZ31" s="157"/>
      <c r="CA31" s="157"/>
      <c r="CB31" s="157"/>
      <c r="CC31" s="157"/>
      <c r="CD31" s="157"/>
      <c r="CE31" s="157"/>
    </row>
    <row r="32" spans="1:83">
      <c r="A32" s="157"/>
      <c r="B32" s="157"/>
      <c r="C32" s="157"/>
      <c r="D32" s="157"/>
      <c r="E32" s="157"/>
      <c r="F32" s="157"/>
      <c r="G32" s="157"/>
      <c r="H32" s="157"/>
      <c r="J32" s="157"/>
      <c r="K32" s="157"/>
      <c r="L32" s="157"/>
      <c r="M32" s="157"/>
      <c r="N32" s="162"/>
      <c r="O32" s="162"/>
      <c r="P32" s="162"/>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57"/>
      <c r="BY32" s="157"/>
      <c r="BZ32" s="157"/>
      <c r="CA32" s="157"/>
      <c r="CB32" s="157"/>
      <c r="CC32" s="157"/>
      <c r="CD32" s="157"/>
      <c r="CE32" s="157"/>
    </row>
    <row r="33" spans="1:83">
      <c r="A33" s="157"/>
      <c r="B33" s="157"/>
      <c r="C33" s="157"/>
      <c r="D33" s="157"/>
      <c r="E33" s="157"/>
      <c r="F33" s="157"/>
      <c r="G33" s="157"/>
      <c r="H33" s="157"/>
      <c r="J33" s="157"/>
      <c r="K33" s="157"/>
      <c r="L33" s="157"/>
      <c r="M33" s="157"/>
      <c r="N33" s="162"/>
      <c r="O33" s="162"/>
      <c r="P33" s="162"/>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57"/>
      <c r="BS33" s="157"/>
      <c r="BT33" s="157"/>
      <c r="BU33" s="157"/>
      <c r="BV33" s="157"/>
      <c r="BW33" s="157"/>
      <c r="BX33" s="157"/>
      <c r="BY33" s="157"/>
      <c r="BZ33" s="157"/>
      <c r="CA33" s="157"/>
      <c r="CB33" s="157"/>
      <c r="CC33" s="157"/>
      <c r="CD33" s="157"/>
      <c r="CE33" s="157"/>
    </row>
    <row r="34" spans="1:83">
      <c r="A34" s="157"/>
      <c r="B34" s="157"/>
      <c r="C34" s="157"/>
      <c r="D34" s="157"/>
      <c r="E34" s="157"/>
      <c r="F34" s="157"/>
      <c r="G34" s="157"/>
      <c r="H34" s="157"/>
      <c r="J34" s="157"/>
      <c r="K34" s="157"/>
      <c r="L34" s="157"/>
      <c r="M34" s="157"/>
      <c r="N34" s="162"/>
      <c r="O34" s="162"/>
      <c r="P34" s="162"/>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c r="BV34" s="157"/>
      <c r="BW34" s="157"/>
      <c r="BX34" s="157"/>
      <c r="BY34" s="157"/>
      <c r="BZ34" s="157"/>
      <c r="CA34" s="157"/>
      <c r="CB34" s="157"/>
      <c r="CC34" s="157"/>
      <c r="CD34" s="157"/>
      <c r="CE34" s="157"/>
    </row>
    <row r="35" spans="1:83">
      <c r="A35" s="157"/>
      <c r="B35" s="157"/>
      <c r="C35" s="157"/>
      <c r="D35" s="157"/>
      <c r="E35" s="157"/>
      <c r="F35" s="157"/>
      <c r="G35" s="157"/>
      <c r="H35" s="157"/>
      <c r="J35" s="157"/>
      <c r="K35" s="157"/>
      <c r="L35" s="157"/>
      <c r="M35" s="157"/>
      <c r="N35" s="162"/>
      <c r="O35" s="162"/>
      <c r="P35" s="162"/>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7"/>
      <c r="BQ35" s="157"/>
      <c r="BR35" s="157"/>
      <c r="BS35" s="157"/>
      <c r="BT35" s="157"/>
      <c r="BU35" s="157"/>
      <c r="BV35" s="157"/>
      <c r="BW35" s="157"/>
      <c r="BX35" s="157"/>
      <c r="BY35" s="157"/>
      <c r="BZ35" s="157"/>
      <c r="CA35" s="157"/>
      <c r="CB35" s="157"/>
      <c r="CC35" s="157"/>
      <c r="CD35" s="157"/>
      <c r="CE35" s="157"/>
    </row>
    <row r="36" spans="1:83">
      <c r="A36" s="157"/>
      <c r="B36" s="157"/>
      <c r="C36" s="157"/>
      <c r="D36" s="157"/>
      <c r="E36" s="157"/>
      <c r="F36" s="157"/>
      <c r="G36" s="157"/>
      <c r="H36" s="157"/>
      <c r="J36" s="157"/>
      <c r="K36" s="157"/>
      <c r="L36" s="157"/>
      <c r="M36" s="157"/>
      <c r="N36" s="162"/>
      <c r="O36" s="162"/>
      <c r="P36" s="162"/>
      <c r="Q36" s="157"/>
      <c r="R36" s="157"/>
      <c r="S36" s="157"/>
      <c r="T36" s="157"/>
      <c r="U36" s="157"/>
      <c r="V36" s="157"/>
      <c r="W36" s="157"/>
    </row>
    <row r="37" spans="1:83">
      <c r="A37" s="157"/>
      <c r="B37" s="157"/>
      <c r="C37" s="157"/>
      <c r="D37" s="157"/>
      <c r="E37" s="157"/>
      <c r="F37" s="157"/>
      <c r="G37" s="157"/>
      <c r="H37" s="157"/>
      <c r="J37" s="157"/>
      <c r="K37" s="157"/>
      <c r="L37" s="157"/>
      <c r="M37" s="157"/>
      <c r="N37" s="162"/>
      <c r="O37" s="162"/>
      <c r="P37" s="162"/>
      <c r="Q37" s="157"/>
      <c r="R37" s="157"/>
      <c r="S37" s="157"/>
      <c r="T37" s="157"/>
      <c r="U37" s="157"/>
      <c r="V37" s="157"/>
      <c r="W37" s="157"/>
    </row>
    <row r="38" spans="1:83">
      <c r="A38" s="157"/>
      <c r="B38" s="157"/>
      <c r="C38" s="157"/>
      <c r="D38" s="157"/>
      <c r="E38" s="157"/>
      <c r="F38" s="157"/>
      <c r="G38" s="157"/>
      <c r="H38" s="157"/>
      <c r="J38" s="157"/>
      <c r="K38" s="157"/>
      <c r="L38" s="157"/>
      <c r="M38" s="157"/>
      <c r="N38" s="162"/>
      <c r="O38" s="162"/>
      <c r="P38" s="162"/>
      <c r="Q38" s="157"/>
      <c r="R38" s="157"/>
      <c r="S38" s="157"/>
      <c r="T38" s="157"/>
      <c r="U38" s="157"/>
      <c r="V38" s="157"/>
      <c r="W38" s="157"/>
    </row>
    <row r="39" spans="1:83">
      <c r="A39" s="157"/>
      <c r="B39" s="157"/>
      <c r="C39" s="157"/>
      <c r="D39" s="157"/>
      <c r="E39" s="157"/>
      <c r="F39" s="157"/>
      <c r="G39" s="157"/>
      <c r="H39" s="157"/>
      <c r="J39" s="157"/>
      <c r="K39" s="157"/>
      <c r="L39" s="157"/>
      <c r="M39" s="157"/>
      <c r="N39" s="162"/>
      <c r="O39" s="162"/>
      <c r="P39" s="162"/>
      <c r="Q39" s="157"/>
      <c r="R39" s="157"/>
      <c r="S39" s="157"/>
      <c r="T39" s="157"/>
      <c r="U39" s="157"/>
      <c r="V39" s="157"/>
      <c r="W39" s="157"/>
    </row>
    <row r="40" spans="1:83">
      <c r="A40" s="157"/>
      <c r="B40" s="157"/>
      <c r="C40" s="157"/>
      <c r="D40" s="157"/>
      <c r="E40" s="157"/>
      <c r="F40" s="157"/>
      <c r="G40" s="157"/>
      <c r="H40" s="157"/>
      <c r="J40" s="157"/>
      <c r="K40" s="157"/>
      <c r="L40" s="157"/>
      <c r="M40" s="157"/>
      <c r="N40" s="162"/>
      <c r="O40" s="162"/>
      <c r="P40" s="162"/>
      <c r="Q40" s="157"/>
      <c r="R40" s="157"/>
      <c r="S40" s="157"/>
      <c r="T40" s="157"/>
      <c r="U40" s="157"/>
      <c r="V40" s="157"/>
      <c r="W40" s="157"/>
    </row>
    <row r="41" spans="1:83">
      <c r="A41" s="157"/>
      <c r="B41" s="157"/>
      <c r="C41" s="157"/>
      <c r="D41" s="157"/>
      <c r="E41" s="157"/>
      <c r="F41" s="157"/>
      <c r="G41" s="157"/>
      <c r="H41" s="157"/>
      <c r="J41" s="157"/>
      <c r="K41" s="157"/>
      <c r="L41" s="157"/>
      <c r="M41" s="157"/>
      <c r="N41" s="162"/>
      <c r="O41" s="162"/>
      <c r="P41" s="162"/>
      <c r="Q41" s="157"/>
      <c r="R41" s="157"/>
      <c r="S41" s="157"/>
      <c r="T41" s="157"/>
      <c r="U41" s="157"/>
      <c r="V41" s="157"/>
      <c r="W41" s="157"/>
    </row>
    <row r="42" spans="1:83">
      <c r="A42" s="157"/>
      <c r="B42" s="157"/>
      <c r="C42" s="157"/>
      <c r="D42" s="157"/>
      <c r="E42" s="157"/>
      <c r="F42" s="157"/>
      <c r="G42" s="157"/>
      <c r="H42" s="157"/>
      <c r="J42" s="157"/>
      <c r="K42" s="157"/>
      <c r="L42" s="157"/>
      <c r="M42" s="157"/>
      <c r="N42" s="162"/>
      <c r="O42" s="162"/>
      <c r="P42" s="162"/>
      <c r="Q42" s="157"/>
      <c r="R42" s="157"/>
      <c r="S42" s="157"/>
      <c r="T42" s="157"/>
      <c r="U42" s="157"/>
      <c r="V42" s="157"/>
      <c r="W42" s="157"/>
    </row>
    <row r="43" spans="1:83">
      <c r="A43" s="157"/>
      <c r="B43" s="157"/>
      <c r="C43" s="157"/>
      <c r="D43" s="157"/>
      <c r="E43" s="157"/>
      <c r="F43" s="157"/>
      <c r="G43" s="157"/>
      <c r="H43" s="157"/>
      <c r="J43" s="157"/>
      <c r="K43" s="157"/>
      <c r="L43" s="157"/>
      <c r="M43" s="157"/>
      <c r="N43" s="162"/>
      <c r="O43" s="162"/>
      <c r="P43" s="162"/>
      <c r="Q43" s="157"/>
      <c r="R43" s="157"/>
      <c r="S43" s="157"/>
      <c r="T43" s="157"/>
      <c r="U43" s="157"/>
      <c r="V43" s="157"/>
      <c r="W43" s="157"/>
    </row>
    <row r="44" spans="1:83">
      <c r="A44" s="157"/>
      <c r="B44" s="157"/>
      <c r="C44" s="157"/>
      <c r="D44" s="157"/>
      <c r="E44" s="157"/>
      <c r="F44" s="157"/>
      <c r="G44" s="157"/>
      <c r="H44" s="157"/>
      <c r="J44" s="157"/>
      <c r="K44" s="157"/>
      <c r="L44" s="157"/>
      <c r="M44" s="157"/>
      <c r="N44" s="162"/>
      <c r="O44" s="162"/>
      <c r="P44" s="162"/>
      <c r="Q44" s="157"/>
      <c r="R44" s="157"/>
      <c r="S44" s="157"/>
      <c r="T44" s="157"/>
      <c r="U44" s="157"/>
      <c r="V44" s="157"/>
      <c r="W44" s="157"/>
    </row>
    <row r="45" spans="1:83">
      <c r="A45" s="157"/>
      <c r="B45" s="157"/>
      <c r="C45" s="157"/>
      <c r="D45" s="157"/>
      <c r="E45" s="157"/>
      <c r="F45" s="157"/>
      <c r="G45" s="157"/>
      <c r="H45" s="157"/>
      <c r="J45" s="157"/>
      <c r="K45" s="157"/>
      <c r="L45" s="157"/>
      <c r="M45" s="157"/>
      <c r="N45" s="162"/>
      <c r="O45" s="162"/>
      <c r="P45" s="162"/>
      <c r="Q45" s="157"/>
      <c r="R45" s="157"/>
      <c r="S45" s="157"/>
      <c r="T45" s="157"/>
      <c r="U45" s="157"/>
      <c r="V45" s="157"/>
      <c r="W45" s="157"/>
    </row>
    <row r="46" spans="1:83">
      <c r="A46" s="157"/>
      <c r="B46" s="157"/>
      <c r="C46" s="157"/>
      <c r="D46" s="157"/>
      <c r="E46" s="157"/>
      <c r="F46" s="157"/>
      <c r="G46" s="157"/>
      <c r="H46" s="157"/>
      <c r="J46" s="157"/>
      <c r="K46" s="157"/>
      <c r="L46" s="157"/>
      <c r="M46" s="157"/>
      <c r="N46" s="162"/>
      <c r="O46" s="162"/>
      <c r="P46" s="162"/>
      <c r="Q46" s="157"/>
      <c r="R46" s="157"/>
      <c r="S46" s="157"/>
      <c r="T46" s="157"/>
      <c r="U46" s="157"/>
      <c r="V46" s="157"/>
      <c r="W46" s="157"/>
    </row>
    <row r="47" spans="1:83">
      <c r="A47" s="157"/>
      <c r="B47" s="157"/>
      <c r="C47" s="157"/>
      <c r="D47" s="157"/>
      <c r="E47" s="157"/>
      <c r="F47" s="157"/>
      <c r="G47" s="157"/>
      <c r="H47" s="157"/>
      <c r="J47" s="157"/>
      <c r="K47" s="157"/>
      <c r="L47" s="157"/>
      <c r="M47" s="157"/>
      <c r="N47" s="162"/>
      <c r="O47" s="162"/>
      <c r="P47" s="162"/>
      <c r="Q47" s="157"/>
      <c r="R47" s="157"/>
      <c r="S47" s="157"/>
      <c r="T47" s="157"/>
      <c r="U47" s="157"/>
      <c r="V47" s="157"/>
      <c r="W47" s="157"/>
    </row>
    <row r="48" spans="1:83">
      <c r="A48" s="157"/>
      <c r="B48" s="157"/>
      <c r="C48" s="157"/>
      <c r="D48" s="157"/>
      <c r="E48" s="157"/>
      <c r="F48" s="157"/>
      <c r="G48" s="157"/>
      <c r="H48" s="157"/>
      <c r="J48" s="157"/>
      <c r="K48" s="157"/>
      <c r="L48" s="157"/>
      <c r="M48" s="157"/>
      <c r="N48" s="162"/>
      <c r="O48" s="162"/>
      <c r="P48" s="162"/>
      <c r="Q48" s="157"/>
      <c r="R48" s="157"/>
      <c r="S48" s="157"/>
      <c r="T48" s="157"/>
      <c r="U48" s="157"/>
      <c r="V48" s="157"/>
      <c r="W48" s="157"/>
    </row>
    <row r="49" spans="1:23">
      <c r="A49" s="157"/>
      <c r="B49" s="157"/>
      <c r="C49" s="157"/>
      <c r="D49" s="157"/>
      <c r="E49" s="157"/>
      <c r="F49" s="157"/>
      <c r="G49" s="157"/>
      <c r="H49" s="157"/>
      <c r="J49" s="157"/>
      <c r="K49" s="157"/>
      <c r="L49" s="157"/>
      <c r="M49" s="157"/>
      <c r="N49" s="162"/>
      <c r="O49" s="162"/>
      <c r="P49" s="162"/>
      <c r="Q49" s="157"/>
      <c r="R49" s="157"/>
      <c r="S49" s="157"/>
      <c r="T49" s="157"/>
      <c r="U49" s="157"/>
      <c r="V49" s="157"/>
      <c r="W49" s="157"/>
    </row>
    <row r="50" spans="1:23">
      <c r="A50" s="157"/>
      <c r="B50" s="157"/>
      <c r="C50" s="157"/>
      <c r="D50" s="157"/>
      <c r="E50" s="157"/>
      <c r="F50" s="157"/>
      <c r="G50" s="157"/>
      <c r="H50" s="157"/>
      <c r="J50" s="157"/>
      <c r="K50" s="157"/>
      <c r="L50" s="157"/>
      <c r="M50" s="157"/>
      <c r="N50" s="162"/>
      <c r="O50" s="162"/>
      <c r="P50" s="162"/>
      <c r="Q50" s="157"/>
      <c r="R50" s="157"/>
      <c r="S50" s="157"/>
      <c r="T50" s="157"/>
      <c r="U50" s="157"/>
      <c r="V50" s="157"/>
      <c r="W50" s="157"/>
    </row>
    <row r="51" spans="1:23">
      <c r="A51" s="157"/>
      <c r="B51" s="157"/>
      <c r="C51" s="157"/>
      <c r="D51" s="157"/>
      <c r="E51" s="157"/>
      <c r="F51" s="157"/>
      <c r="G51" s="157"/>
      <c r="H51" s="157"/>
      <c r="J51" s="157"/>
      <c r="K51" s="157"/>
      <c r="L51" s="157"/>
      <c r="M51" s="157"/>
      <c r="N51" s="162"/>
      <c r="O51" s="162"/>
      <c r="P51" s="162"/>
      <c r="Q51" s="157"/>
      <c r="R51" s="157"/>
      <c r="S51" s="157"/>
      <c r="T51" s="157"/>
      <c r="U51" s="157"/>
      <c r="V51" s="157"/>
      <c r="W51" s="157"/>
    </row>
    <row r="52" spans="1:23">
      <c r="A52" s="157"/>
      <c r="B52" s="157"/>
      <c r="C52" s="157"/>
      <c r="D52" s="157"/>
      <c r="E52" s="157"/>
      <c r="F52" s="157"/>
      <c r="G52" s="157"/>
      <c r="H52" s="157"/>
      <c r="J52" s="157"/>
      <c r="K52" s="157"/>
      <c r="L52" s="157"/>
      <c r="M52" s="157"/>
      <c r="N52" s="162"/>
      <c r="O52" s="162"/>
      <c r="P52" s="162"/>
      <c r="Q52" s="157"/>
      <c r="R52" s="157"/>
      <c r="S52" s="157"/>
      <c r="T52" s="157"/>
      <c r="U52" s="157"/>
      <c r="V52" s="157"/>
      <c r="W52" s="157"/>
    </row>
    <row r="53" spans="1:23">
      <c r="A53" s="157"/>
      <c r="B53" s="157"/>
      <c r="C53" s="157"/>
      <c r="D53" s="157"/>
      <c r="E53" s="157"/>
      <c r="F53" s="157"/>
      <c r="G53" s="157"/>
      <c r="H53" s="157"/>
      <c r="J53" s="157"/>
      <c r="K53" s="157"/>
      <c r="L53" s="157"/>
      <c r="M53" s="157"/>
      <c r="N53" s="162"/>
      <c r="O53" s="162"/>
      <c r="P53" s="162"/>
      <c r="Q53" s="157"/>
      <c r="R53" s="157"/>
      <c r="S53" s="157"/>
      <c r="T53" s="157"/>
      <c r="U53" s="157"/>
      <c r="V53" s="157"/>
      <c r="W53" s="157"/>
    </row>
    <row r="54" spans="1:23">
      <c r="A54" s="157"/>
      <c r="B54" s="157"/>
      <c r="C54" s="157"/>
      <c r="D54" s="157"/>
      <c r="E54" s="157"/>
      <c r="F54" s="157"/>
      <c r="G54" s="157"/>
      <c r="H54" s="157"/>
      <c r="J54" s="157"/>
      <c r="K54" s="157"/>
      <c r="L54" s="157"/>
      <c r="M54" s="157"/>
      <c r="N54" s="162"/>
      <c r="O54" s="162"/>
      <c r="P54" s="162"/>
      <c r="Q54" s="157"/>
      <c r="R54" s="157"/>
      <c r="S54" s="157"/>
      <c r="T54" s="157"/>
      <c r="U54" s="157"/>
      <c r="V54" s="157"/>
      <c r="W54" s="157"/>
    </row>
    <row r="55" spans="1:23">
      <c r="A55" s="157"/>
      <c r="B55" s="157"/>
      <c r="C55" s="157"/>
      <c r="D55" s="157"/>
      <c r="E55" s="157"/>
      <c r="F55" s="157"/>
      <c r="G55" s="157"/>
      <c r="H55" s="157"/>
      <c r="J55" s="157"/>
      <c r="K55" s="157"/>
      <c r="L55" s="157"/>
      <c r="M55" s="157"/>
      <c r="N55" s="162"/>
      <c r="O55" s="162"/>
      <c r="P55" s="162"/>
      <c r="Q55" s="157"/>
      <c r="R55" s="157"/>
      <c r="S55" s="157"/>
      <c r="T55" s="157"/>
      <c r="U55" s="157"/>
      <c r="V55" s="157"/>
      <c r="W55" s="157"/>
    </row>
    <row r="56" spans="1:23">
      <c r="A56" s="157"/>
      <c r="B56" s="157"/>
      <c r="C56" s="157"/>
      <c r="D56" s="157"/>
      <c r="E56" s="157"/>
      <c r="F56" s="157"/>
      <c r="G56" s="157"/>
      <c r="H56" s="157"/>
      <c r="J56" s="157"/>
      <c r="K56" s="157"/>
      <c r="L56" s="157"/>
      <c r="M56" s="157"/>
      <c r="N56" s="162"/>
      <c r="O56" s="162"/>
      <c r="P56" s="162"/>
      <c r="Q56" s="157"/>
      <c r="R56" s="157"/>
      <c r="S56" s="157"/>
      <c r="T56" s="157"/>
      <c r="U56" s="157"/>
      <c r="V56" s="157"/>
      <c r="W56" s="157"/>
    </row>
    <row r="57" spans="1:23">
      <c r="A57" s="157"/>
      <c r="B57" s="157"/>
      <c r="C57" s="157"/>
      <c r="D57" s="157"/>
      <c r="E57" s="157"/>
      <c r="F57" s="157"/>
      <c r="G57" s="157"/>
      <c r="H57" s="157"/>
      <c r="J57" s="157"/>
      <c r="K57" s="157"/>
      <c r="L57" s="157"/>
      <c r="M57" s="157"/>
      <c r="N57" s="162"/>
      <c r="O57" s="162"/>
      <c r="P57" s="162"/>
      <c r="Q57" s="157"/>
      <c r="R57" s="157"/>
      <c r="S57" s="157"/>
      <c r="T57" s="157"/>
      <c r="U57" s="157"/>
      <c r="V57" s="157"/>
      <c r="W57" s="157"/>
    </row>
    <row r="58" spans="1:23">
      <c r="A58" s="157"/>
      <c r="B58" s="157"/>
      <c r="C58" s="157"/>
      <c r="D58" s="157"/>
      <c r="E58" s="157"/>
      <c r="F58" s="157"/>
      <c r="G58" s="157"/>
      <c r="H58" s="157"/>
      <c r="J58" s="157"/>
      <c r="K58" s="157"/>
      <c r="L58" s="157"/>
      <c r="M58" s="157"/>
      <c r="N58" s="162"/>
      <c r="O58" s="162"/>
      <c r="P58" s="162"/>
      <c r="Q58" s="157"/>
      <c r="R58" s="157"/>
      <c r="S58" s="157"/>
      <c r="T58" s="157"/>
      <c r="U58" s="157"/>
      <c r="V58" s="157"/>
      <c r="W58" s="157"/>
    </row>
    <row r="59" spans="1:23">
      <c r="A59" s="157"/>
      <c r="B59" s="157"/>
      <c r="C59" s="157"/>
      <c r="D59" s="157"/>
      <c r="E59" s="157"/>
      <c r="F59" s="157"/>
      <c r="G59" s="157"/>
      <c r="H59" s="157"/>
      <c r="J59" s="157"/>
      <c r="K59" s="157"/>
      <c r="L59" s="157"/>
      <c r="M59" s="157"/>
      <c r="N59" s="162"/>
      <c r="O59" s="162"/>
      <c r="P59" s="162"/>
      <c r="Q59" s="157"/>
      <c r="R59" s="157"/>
      <c r="S59" s="157"/>
      <c r="T59" s="157"/>
      <c r="U59" s="157"/>
      <c r="V59" s="157"/>
      <c r="W59" s="157"/>
    </row>
    <row r="60" spans="1:23">
      <c r="A60" s="157"/>
      <c r="B60" s="157"/>
      <c r="C60" s="157"/>
      <c r="D60" s="157"/>
      <c r="E60" s="157"/>
      <c r="F60" s="157"/>
      <c r="G60" s="157"/>
      <c r="H60" s="157"/>
      <c r="J60" s="157"/>
      <c r="K60" s="157"/>
      <c r="L60" s="157"/>
      <c r="M60" s="157"/>
      <c r="N60" s="162"/>
      <c r="O60" s="162"/>
      <c r="P60" s="162"/>
      <c r="Q60" s="157"/>
      <c r="R60" s="157"/>
      <c r="S60" s="157"/>
      <c r="T60" s="157"/>
      <c r="U60" s="157"/>
      <c r="V60" s="157"/>
      <c r="W60" s="157"/>
    </row>
    <row r="61" spans="1:23">
      <c r="A61" s="157"/>
      <c r="B61" s="157"/>
      <c r="C61" s="157"/>
      <c r="D61" s="157"/>
      <c r="E61" s="157"/>
      <c r="F61" s="157"/>
      <c r="G61" s="157"/>
      <c r="H61" s="157"/>
      <c r="J61" s="157"/>
      <c r="K61" s="157"/>
      <c r="L61" s="157"/>
      <c r="M61" s="157"/>
      <c r="N61" s="162"/>
      <c r="O61" s="162"/>
      <c r="P61" s="162"/>
      <c r="Q61" s="157"/>
      <c r="R61" s="157"/>
      <c r="S61" s="157"/>
      <c r="T61" s="157"/>
      <c r="U61" s="157"/>
      <c r="V61" s="157"/>
      <c r="W61" s="157"/>
    </row>
    <row r="62" spans="1:23">
      <c r="A62" s="157"/>
      <c r="B62" s="157"/>
      <c r="C62" s="157"/>
      <c r="D62" s="157"/>
      <c r="E62" s="157"/>
      <c r="F62" s="157"/>
      <c r="G62" s="157"/>
      <c r="H62" s="157"/>
      <c r="J62" s="157"/>
      <c r="K62" s="157"/>
      <c r="L62" s="157"/>
      <c r="M62" s="157"/>
      <c r="N62" s="162"/>
      <c r="O62" s="162"/>
      <c r="P62" s="162"/>
      <c r="Q62" s="157"/>
      <c r="R62" s="157"/>
      <c r="S62" s="157"/>
      <c r="T62" s="157"/>
      <c r="U62" s="157"/>
      <c r="V62" s="157"/>
      <c r="W62" s="157"/>
    </row>
    <row r="63" spans="1:23">
      <c r="A63" s="157"/>
      <c r="B63" s="157"/>
      <c r="C63" s="157"/>
      <c r="D63" s="157"/>
      <c r="E63" s="157"/>
      <c r="F63" s="157"/>
      <c r="G63" s="157"/>
      <c r="H63" s="157"/>
      <c r="J63" s="157"/>
      <c r="K63" s="157"/>
      <c r="L63" s="157"/>
      <c r="M63" s="157"/>
      <c r="N63" s="162"/>
      <c r="O63" s="162"/>
      <c r="P63" s="162"/>
      <c r="Q63" s="157"/>
      <c r="R63" s="157"/>
      <c r="S63" s="157"/>
      <c r="T63" s="157"/>
      <c r="U63" s="157"/>
      <c r="V63" s="157"/>
      <c r="W63" s="157"/>
    </row>
    <row r="64" spans="1:23">
      <c r="A64" s="157"/>
      <c r="B64" s="157"/>
      <c r="C64" s="157"/>
      <c r="D64" s="157"/>
      <c r="E64" s="157"/>
      <c r="F64" s="157"/>
      <c r="G64" s="157"/>
      <c r="H64" s="157"/>
      <c r="J64" s="157"/>
      <c r="K64" s="157"/>
      <c r="L64" s="157"/>
      <c r="M64" s="157"/>
      <c r="N64" s="162"/>
      <c r="O64" s="162"/>
      <c r="P64" s="162"/>
      <c r="Q64" s="157"/>
      <c r="R64" s="157"/>
      <c r="S64" s="157"/>
      <c r="T64" s="157"/>
      <c r="U64" s="157"/>
      <c r="V64" s="157"/>
      <c r="W64" s="157"/>
    </row>
    <row r="65" spans="1:23">
      <c r="A65" s="157"/>
      <c r="B65" s="157"/>
      <c r="C65" s="157"/>
      <c r="D65" s="157"/>
      <c r="E65" s="157"/>
      <c r="F65" s="157"/>
      <c r="G65" s="157"/>
      <c r="H65" s="157"/>
      <c r="J65" s="157"/>
      <c r="K65" s="157"/>
      <c r="L65" s="157"/>
      <c r="M65" s="157"/>
      <c r="N65" s="162"/>
      <c r="O65" s="162"/>
      <c r="P65" s="162"/>
      <c r="Q65" s="157"/>
      <c r="R65" s="157"/>
      <c r="S65" s="157"/>
      <c r="T65" s="157"/>
      <c r="U65" s="157"/>
      <c r="V65" s="157"/>
      <c r="W65" s="157"/>
    </row>
    <row r="66" spans="1:23">
      <c r="A66" s="157"/>
      <c r="B66" s="157"/>
      <c r="C66" s="157"/>
      <c r="D66" s="157"/>
      <c r="E66" s="157"/>
      <c r="F66" s="157"/>
      <c r="G66" s="157"/>
      <c r="H66" s="157"/>
      <c r="J66" s="157"/>
      <c r="K66" s="157"/>
      <c r="L66" s="157"/>
      <c r="M66" s="157"/>
      <c r="N66" s="162"/>
      <c r="O66" s="162"/>
      <c r="P66" s="162"/>
      <c r="Q66" s="157"/>
      <c r="R66" s="157"/>
      <c r="S66" s="157"/>
      <c r="T66" s="157"/>
      <c r="U66" s="157"/>
      <c r="V66" s="157"/>
      <c r="W66" s="157"/>
    </row>
    <row r="67" spans="1:23">
      <c r="A67" s="157"/>
      <c r="B67" s="157"/>
      <c r="C67" s="157"/>
      <c r="D67" s="157"/>
      <c r="E67" s="157"/>
      <c r="F67" s="157"/>
      <c r="G67" s="157"/>
      <c r="H67" s="157"/>
      <c r="J67" s="157"/>
      <c r="K67" s="157"/>
      <c r="L67" s="157"/>
      <c r="M67" s="157"/>
      <c r="N67" s="162"/>
      <c r="O67" s="162"/>
      <c r="P67" s="162"/>
      <c r="Q67" s="157"/>
      <c r="R67" s="157"/>
      <c r="S67" s="157"/>
      <c r="T67" s="157"/>
      <c r="U67" s="157"/>
      <c r="V67" s="157"/>
      <c r="W67" s="157"/>
    </row>
    <row r="68" spans="1:23">
      <c r="A68" s="157"/>
      <c r="B68" s="157"/>
      <c r="C68" s="157"/>
      <c r="D68" s="157"/>
      <c r="E68" s="157"/>
      <c r="F68" s="157"/>
      <c r="G68" s="157"/>
      <c r="H68" s="157"/>
      <c r="J68" s="157"/>
      <c r="K68" s="157"/>
      <c r="L68" s="157"/>
      <c r="M68" s="157"/>
      <c r="N68" s="162"/>
      <c r="O68" s="162"/>
      <c r="P68" s="162"/>
      <c r="Q68" s="157"/>
      <c r="R68" s="157"/>
      <c r="S68" s="157"/>
      <c r="T68" s="157"/>
      <c r="U68" s="157"/>
      <c r="V68" s="157"/>
      <c r="W68" s="157"/>
    </row>
    <row r="69" spans="1:23">
      <c r="A69" s="157"/>
      <c r="B69" s="157"/>
      <c r="C69" s="157"/>
      <c r="D69" s="157"/>
      <c r="E69" s="157"/>
      <c r="F69" s="157"/>
      <c r="G69" s="157"/>
      <c r="H69" s="157"/>
      <c r="J69" s="157"/>
      <c r="K69" s="157"/>
      <c r="L69" s="157"/>
      <c r="M69" s="157"/>
      <c r="N69" s="162"/>
      <c r="O69" s="162"/>
      <c r="P69" s="162"/>
      <c r="Q69" s="157"/>
      <c r="R69" s="157"/>
      <c r="S69" s="157"/>
      <c r="T69" s="157"/>
      <c r="U69" s="157"/>
      <c r="V69" s="157"/>
      <c r="W69" s="157"/>
    </row>
    <row r="70" spans="1:23">
      <c r="A70" s="157"/>
      <c r="B70" s="157"/>
      <c r="C70" s="157"/>
      <c r="D70" s="157"/>
      <c r="E70" s="157"/>
      <c r="F70" s="157"/>
      <c r="G70" s="157"/>
      <c r="H70" s="157"/>
      <c r="J70" s="157"/>
      <c r="K70" s="157"/>
      <c r="L70" s="157"/>
      <c r="M70" s="157"/>
      <c r="N70" s="162"/>
      <c r="O70" s="162"/>
      <c r="P70" s="162"/>
      <c r="Q70" s="157"/>
      <c r="R70" s="157"/>
      <c r="S70" s="157"/>
      <c r="T70" s="157"/>
      <c r="U70" s="157"/>
      <c r="V70" s="157"/>
      <c r="W70" s="157"/>
    </row>
    <row r="71" spans="1:23">
      <c r="A71" s="157"/>
      <c r="B71" s="157"/>
      <c r="C71" s="157"/>
      <c r="D71" s="157"/>
      <c r="E71" s="157"/>
      <c r="F71" s="157"/>
      <c r="G71" s="157"/>
      <c r="H71" s="157"/>
      <c r="J71" s="157"/>
      <c r="K71" s="157"/>
      <c r="L71" s="157"/>
      <c r="M71" s="157"/>
      <c r="N71" s="162"/>
      <c r="O71" s="162"/>
      <c r="P71" s="162"/>
      <c r="Q71" s="157"/>
      <c r="R71" s="157"/>
      <c r="S71" s="157"/>
      <c r="T71" s="157"/>
      <c r="U71" s="157"/>
      <c r="V71" s="157"/>
      <c r="W71" s="157"/>
    </row>
    <row r="72" spans="1:23">
      <c r="A72" s="157"/>
      <c r="B72" s="157"/>
      <c r="C72" s="157"/>
      <c r="D72" s="157"/>
      <c r="E72" s="157"/>
      <c r="F72" s="157"/>
      <c r="G72" s="157"/>
      <c r="H72" s="157"/>
      <c r="J72" s="157"/>
      <c r="K72" s="157"/>
      <c r="L72" s="157"/>
      <c r="M72" s="157"/>
      <c r="N72" s="162"/>
      <c r="O72" s="162"/>
      <c r="P72" s="162"/>
      <c r="Q72" s="157"/>
      <c r="R72" s="157"/>
      <c r="S72" s="157"/>
      <c r="T72" s="157"/>
      <c r="U72" s="157"/>
      <c r="V72" s="157"/>
      <c r="W72" s="157"/>
    </row>
    <row r="73" spans="1:23">
      <c r="A73" s="157"/>
      <c r="B73" s="157"/>
      <c r="C73" s="157"/>
      <c r="D73" s="157"/>
      <c r="E73" s="157"/>
      <c r="F73" s="157"/>
      <c r="G73" s="157"/>
      <c r="H73" s="157"/>
      <c r="J73" s="157"/>
      <c r="K73" s="157"/>
      <c r="L73" s="157"/>
      <c r="M73" s="157"/>
      <c r="N73" s="162"/>
      <c r="O73" s="162"/>
      <c r="P73" s="162"/>
      <c r="Q73" s="157"/>
      <c r="R73" s="157"/>
      <c r="S73" s="157"/>
      <c r="T73" s="157"/>
      <c r="U73" s="157"/>
      <c r="V73" s="157"/>
      <c r="W73" s="157"/>
    </row>
    <row r="74" spans="1:23">
      <c r="A74" s="157"/>
      <c r="B74" s="157"/>
      <c r="C74" s="157"/>
      <c r="D74" s="157"/>
      <c r="E74" s="157"/>
      <c r="F74" s="157"/>
      <c r="G74" s="157"/>
      <c r="H74" s="157"/>
      <c r="J74" s="157"/>
      <c r="K74" s="157"/>
      <c r="L74" s="157"/>
      <c r="M74" s="157"/>
      <c r="N74" s="162"/>
      <c r="O74" s="162"/>
      <c r="P74" s="162"/>
      <c r="Q74" s="157"/>
      <c r="R74" s="157"/>
      <c r="S74" s="157"/>
      <c r="T74" s="157"/>
      <c r="U74" s="157"/>
      <c r="V74" s="157"/>
      <c r="W74" s="157"/>
    </row>
    <row r="75" spans="1:23">
      <c r="A75" s="157"/>
      <c r="B75" s="157"/>
      <c r="C75" s="157"/>
      <c r="D75" s="157"/>
      <c r="E75" s="157"/>
      <c r="F75" s="157"/>
      <c r="G75" s="157"/>
      <c r="H75" s="157"/>
      <c r="J75" s="157"/>
      <c r="K75" s="157"/>
      <c r="L75" s="157"/>
      <c r="M75" s="157"/>
      <c r="N75" s="162"/>
      <c r="O75" s="162"/>
      <c r="P75" s="162"/>
      <c r="Q75" s="157"/>
      <c r="R75" s="157"/>
      <c r="S75" s="157"/>
      <c r="T75" s="157"/>
      <c r="U75" s="157"/>
      <c r="V75" s="157"/>
      <c r="W75" s="157"/>
    </row>
    <row r="76" spans="1:23">
      <c r="A76" s="157"/>
      <c r="B76" s="157"/>
      <c r="C76" s="157"/>
      <c r="D76" s="157"/>
      <c r="E76" s="157"/>
      <c r="F76" s="157"/>
      <c r="G76" s="157"/>
      <c r="H76" s="157"/>
      <c r="J76" s="157"/>
      <c r="K76" s="157"/>
      <c r="L76" s="157"/>
      <c r="M76" s="157"/>
      <c r="N76" s="162"/>
      <c r="O76" s="162"/>
      <c r="P76" s="162"/>
      <c r="Q76" s="157"/>
      <c r="R76" s="157"/>
      <c r="S76" s="157"/>
      <c r="T76" s="157"/>
      <c r="U76" s="157"/>
      <c r="V76" s="157"/>
      <c r="W76" s="157"/>
    </row>
    <row r="77" spans="1:23">
      <c r="A77" s="157"/>
      <c r="B77" s="157"/>
      <c r="C77" s="157"/>
      <c r="D77" s="157"/>
      <c r="E77" s="157"/>
      <c r="F77" s="157"/>
      <c r="G77" s="157"/>
      <c r="H77" s="157"/>
      <c r="J77" s="157"/>
      <c r="K77" s="157"/>
      <c r="L77" s="157"/>
      <c r="M77" s="157"/>
      <c r="N77" s="162"/>
      <c r="O77" s="162"/>
      <c r="P77" s="162"/>
      <c r="Q77" s="157"/>
      <c r="R77" s="157"/>
      <c r="S77" s="157"/>
      <c r="T77" s="157"/>
      <c r="U77" s="157"/>
      <c r="V77" s="157"/>
      <c r="W77" s="157"/>
    </row>
    <row r="78" spans="1:23">
      <c r="A78" s="157"/>
      <c r="B78" s="157"/>
      <c r="C78" s="157"/>
      <c r="D78" s="157"/>
      <c r="E78" s="157"/>
      <c r="F78" s="157"/>
      <c r="G78" s="157"/>
      <c r="H78" s="157"/>
      <c r="J78" s="157"/>
      <c r="K78" s="157"/>
      <c r="L78" s="157"/>
      <c r="M78" s="157"/>
      <c r="N78" s="162"/>
      <c r="O78" s="162"/>
      <c r="P78" s="162"/>
      <c r="Q78" s="157"/>
      <c r="R78" s="157"/>
      <c r="S78" s="157"/>
      <c r="T78" s="157"/>
      <c r="U78" s="157"/>
      <c r="V78" s="157"/>
      <c r="W78" s="157"/>
    </row>
    <row r="79" spans="1:23">
      <c r="A79" s="157"/>
      <c r="B79" s="157"/>
      <c r="C79" s="157"/>
      <c r="D79" s="157"/>
      <c r="E79" s="157"/>
      <c r="F79" s="157"/>
      <c r="G79" s="157"/>
      <c r="H79" s="157"/>
      <c r="J79" s="157"/>
      <c r="K79" s="157"/>
      <c r="L79" s="157"/>
      <c r="M79" s="157"/>
      <c r="N79" s="162"/>
      <c r="O79" s="162"/>
      <c r="P79" s="162"/>
      <c r="Q79" s="157"/>
      <c r="R79" s="157"/>
      <c r="S79" s="157"/>
      <c r="T79" s="157"/>
      <c r="U79" s="157"/>
      <c r="V79" s="157"/>
      <c r="W79" s="157"/>
    </row>
    <row r="80" spans="1:23">
      <c r="A80" s="157"/>
      <c r="B80" s="157"/>
      <c r="C80" s="157"/>
      <c r="D80" s="157"/>
      <c r="E80" s="157"/>
      <c r="F80" s="157"/>
      <c r="G80" s="157"/>
      <c r="H80" s="157"/>
      <c r="J80" s="157"/>
      <c r="K80" s="157"/>
      <c r="L80" s="157"/>
      <c r="M80" s="157"/>
      <c r="N80" s="162"/>
      <c r="O80" s="162"/>
      <c r="P80" s="162"/>
      <c r="Q80" s="157"/>
      <c r="R80" s="157"/>
      <c r="S80" s="157"/>
      <c r="T80" s="157"/>
      <c r="U80" s="157"/>
      <c r="V80" s="157"/>
      <c r="W80" s="157"/>
    </row>
    <row r="81" spans="1:23">
      <c r="A81" s="157"/>
      <c r="B81" s="157"/>
      <c r="C81" s="157"/>
      <c r="D81" s="157"/>
      <c r="E81" s="157"/>
      <c r="F81" s="157"/>
      <c r="G81" s="157"/>
      <c r="H81" s="157"/>
      <c r="J81" s="157"/>
      <c r="K81" s="157"/>
      <c r="L81" s="157"/>
      <c r="M81" s="157"/>
      <c r="N81" s="162"/>
      <c r="O81" s="162"/>
      <c r="P81" s="162"/>
      <c r="Q81" s="157"/>
      <c r="R81" s="157"/>
      <c r="S81" s="157"/>
      <c r="T81" s="157"/>
      <c r="U81" s="157"/>
      <c r="V81" s="157"/>
      <c r="W81" s="157"/>
    </row>
    <row r="82" spans="1:23">
      <c r="A82" s="157"/>
      <c r="B82" s="157"/>
      <c r="C82" s="157"/>
      <c r="D82" s="157"/>
      <c r="E82" s="157"/>
      <c r="F82" s="157"/>
      <c r="G82" s="157"/>
      <c r="H82" s="157"/>
      <c r="J82" s="157"/>
      <c r="K82" s="157"/>
      <c r="L82" s="157"/>
      <c r="M82" s="157"/>
      <c r="N82" s="162"/>
      <c r="O82" s="162"/>
      <c r="P82" s="162"/>
      <c r="Q82" s="157"/>
      <c r="R82" s="157"/>
      <c r="S82" s="157"/>
      <c r="T82" s="157"/>
      <c r="U82" s="157"/>
      <c r="V82" s="157"/>
      <c r="W82" s="157"/>
    </row>
    <row r="83" spans="1:23">
      <c r="A83" s="157"/>
      <c r="B83" s="157"/>
      <c r="C83" s="157"/>
      <c r="D83" s="157"/>
      <c r="E83" s="157"/>
      <c r="F83" s="157"/>
      <c r="G83" s="157"/>
      <c r="H83" s="157"/>
      <c r="J83" s="157"/>
      <c r="K83" s="157"/>
      <c r="L83" s="157"/>
      <c r="M83" s="157"/>
      <c r="N83" s="162"/>
      <c r="O83" s="162"/>
      <c r="P83" s="162"/>
      <c r="Q83" s="157"/>
      <c r="R83" s="157"/>
      <c r="S83" s="157"/>
      <c r="T83" s="157"/>
      <c r="U83" s="157"/>
      <c r="V83" s="157"/>
      <c r="W83" s="157"/>
    </row>
    <row r="84" spans="1:23">
      <c r="A84" s="157"/>
      <c r="B84" s="157"/>
      <c r="C84" s="157"/>
      <c r="D84" s="157"/>
      <c r="E84" s="157"/>
      <c r="F84" s="157"/>
      <c r="G84" s="157"/>
      <c r="H84" s="157"/>
      <c r="J84" s="157"/>
      <c r="K84" s="157"/>
      <c r="L84" s="157"/>
      <c r="M84" s="157"/>
      <c r="N84" s="162"/>
      <c r="O84" s="162"/>
      <c r="P84" s="162"/>
      <c r="Q84" s="157"/>
      <c r="R84" s="157"/>
      <c r="S84" s="157"/>
      <c r="T84" s="157"/>
      <c r="U84" s="157"/>
      <c r="V84" s="157"/>
      <c r="W84" s="157"/>
    </row>
    <row r="85" spans="1:23">
      <c r="A85" s="157"/>
      <c r="B85" s="157"/>
      <c r="C85" s="157"/>
      <c r="D85" s="157"/>
      <c r="E85" s="157"/>
      <c r="F85" s="157"/>
      <c r="G85" s="157"/>
      <c r="H85" s="157"/>
      <c r="J85" s="157"/>
      <c r="K85" s="157"/>
      <c r="L85" s="157"/>
      <c r="M85" s="157"/>
      <c r="N85" s="162"/>
      <c r="O85" s="162"/>
      <c r="P85" s="162"/>
      <c r="Q85" s="157"/>
      <c r="R85" s="157"/>
      <c r="S85" s="157"/>
      <c r="T85" s="157"/>
      <c r="U85" s="157"/>
      <c r="V85" s="157"/>
      <c r="W85" s="157"/>
    </row>
    <row r="86" spans="1:23">
      <c r="A86" s="157"/>
      <c r="B86" s="157"/>
      <c r="C86" s="157"/>
      <c r="D86" s="157"/>
      <c r="E86" s="157"/>
      <c r="F86" s="157"/>
      <c r="G86" s="157"/>
      <c r="H86" s="157"/>
      <c r="J86" s="157"/>
      <c r="K86" s="157"/>
      <c r="L86" s="157"/>
      <c r="M86" s="157"/>
      <c r="N86" s="162"/>
      <c r="O86" s="162"/>
      <c r="P86" s="162"/>
      <c r="Q86" s="157"/>
      <c r="R86" s="157"/>
      <c r="S86" s="157"/>
      <c r="T86" s="157"/>
      <c r="U86" s="157"/>
      <c r="V86" s="157"/>
      <c r="W86" s="157"/>
    </row>
    <row r="87" spans="1:23">
      <c r="A87" s="157"/>
      <c r="B87" s="157"/>
      <c r="C87" s="157"/>
      <c r="D87" s="157"/>
      <c r="E87" s="157"/>
      <c r="F87" s="157"/>
      <c r="G87" s="157"/>
      <c r="H87" s="157"/>
      <c r="J87" s="157"/>
      <c r="K87" s="157"/>
      <c r="L87" s="157"/>
      <c r="M87" s="157"/>
      <c r="N87" s="162"/>
      <c r="O87" s="162"/>
      <c r="P87" s="162"/>
      <c r="Q87" s="157"/>
      <c r="R87" s="157"/>
      <c r="S87" s="157"/>
      <c r="T87" s="157"/>
      <c r="U87" s="157"/>
      <c r="V87" s="157"/>
      <c r="W87" s="157"/>
    </row>
    <row r="88" spans="1:23">
      <c r="A88" s="157"/>
      <c r="B88" s="157"/>
      <c r="C88" s="157"/>
      <c r="D88" s="157"/>
      <c r="E88" s="157"/>
      <c r="F88" s="157"/>
      <c r="G88" s="157"/>
      <c r="H88" s="157"/>
      <c r="J88" s="157"/>
      <c r="K88" s="157"/>
      <c r="L88" s="157"/>
      <c r="M88" s="157"/>
      <c r="N88" s="162"/>
      <c r="O88" s="162"/>
      <c r="P88" s="162"/>
      <c r="Q88" s="157"/>
      <c r="R88" s="157"/>
      <c r="S88" s="157"/>
      <c r="T88" s="157"/>
      <c r="U88" s="157"/>
      <c r="V88" s="157"/>
      <c r="W88" s="157"/>
    </row>
    <row r="89" spans="1:23">
      <c r="A89" s="157"/>
      <c r="B89" s="157"/>
      <c r="C89" s="157"/>
      <c r="D89" s="157"/>
      <c r="E89" s="157"/>
      <c r="F89" s="157"/>
      <c r="G89" s="157"/>
      <c r="H89" s="157"/>
      <c r="J89" s="157"/>
      <c r="K89" s="157"/>
      <c r="L89" s="157"/>
      <c r="M89" s="157"/>
      <c r="N89" s="162"/>
      <c r="O89" s="162"/>
      <c r="P89" s="162"/>
      <c r="Q89" s="157"/>
      <c r="R89" s="157"/>
      <c r="S89" s="157"/>
      <c r="T89" s="157"/>
      <c r="U89" s="157"/>
      <c r="V89" s="157"/>
      <c r="W89" s="157"/>
    </row>
    <row r="90" spans="1:23">
      <c r="A90" s="157"/>
      <c r="B90" s="157"/>
      <c r="C90" s="157"/>
      <c r="D90" s="157"/>
      <c r="E90" s="157"/>
      <c r="F90" s="157"/>
      <c r="G90" s="157"/>
      <c r="H90" s="157"/>
      <c r="J90" s="157"/>
      <c r="K90" s="157"/>
      <c r="L90" s="157"/>
      <c r="M90" s="157"/>
      <c r="N90" s="162"/>
      <c r="O90" s="162"/>
      <c r="P90" s="162"/>
      <c r="Q90" s="157"/>
      <c r="R90" s="157"/>
      <c r="S90" s="157"/>
      <c r="T90" s="157"/>
      <c r="U90" s="157"/>
      <c r="V90" s="157"/>
      <c r="W90" s="157"/>
    </row>
    <row r="91" spans="1:23">
      <c r="A91" s="157"/>
      <c r="B91" s="157"/>
      <c r="C91" s="157"/>
      <c r="D91" s="157"/>
      <c r="E91" s="157"/>
      <c r="F91" s="157"/>
      <c r="G91" s="157"/>
      <c r="H91" s="157"/>
      <c r="J91" s="157"/>
      <c r="K91" s="157"/>
      <c r="L91" s="157"/>
      <c r="M91" s="157"/>
      <c r="N91" s="162"/>
      <c r="O91" s="162"/>
      <c r="P91" s="162"/>
      <c r="Q91" s="157"/>
      <c r="R91" s="157"/>
      <c r="S91" s="157"/>
      <c r="T91" s="157"/>
      <c r="U91" s="157"/>
      <c r="V91" s="157"/>
      <c r="W91" s="157"/>
    </row>
    <row r="92" spans="1:23">
      <c r="A92" s="157"/>
      <c r="B92" s="157"/>
      <c r="C92" s="157"/>
      <c r="D92" s="157"/>
      <c r="E92" s="157"/>
      <c r="F92" s="157"/>
      <c r="G92" s="157"/>
      <c r="H92" s="157"/>
      <c r="J92" s="157"/>
      <c r="K92" s="157"/>
      <c r="L92" s="157"/>
      <c r="M92" s="157"/>
      <c r="N92" s="162"/>
      <c r="O92" s="162"/>
      <c r="P92" s="162"/>
      <c r="Q92" s="157"/>
      <c r="R92" s="157"/>
      <c r="S92" s="157"/>
      <c r="T92" s="157"/>
      <c r="U92" s="157"/>
      <c r="V92" s="157"/>
      <c r="W92" s="157"/>
    </row>
    <row r="93" spans="1:23">
      <c r="A93" s="157"/>
      <c r="B93" s="157"/>
      <c r="C93" s="157"/>
      <c r="D93" s="157"/>
      <c r="E93" s="157"/>
      <c r="F93" s="157"/>
      <c r="G93" s="157"/>
      <c r="H93" s="157"/>
      <c r="J93" s="157"/>
      <c r="K93" s="157"/>
      <c r="L93" s="157"/>
      <c r="M93" s="157"/>
      <c r="N93" s="162"/>
      <c r="O93" s="162"/>
      <c r="P93" s="162"/>
      <c r="Q93" s="157"/>
      <c r="R93" s="157"/>
      <c r="S93" s="157"/>
      <c r="T93" s="157"/>
      <c r="U93" s="157"/>
      <c r="V93" s="157"/>
      <c r="W93" s="157"/>
    </row>
    <row r="94" spans="1:23">
      <c r="A94" s="157"/>
      <c r="B94" s="157"/>
      <c r="C94" s="157"/>
      <c r="D94" s="157"/>
      <c r="E94" s="157"/>
      <c r="F94" s="157"/>
      <c r="G94" s="157"/>
      <c r="H94" s="157"/>
      <c r="J94" s="157"/>
      <c r="K94" s="157"/>
      <c r="L94" s="157"/>
      <c r="M94" s="157"/>
      <c r="N94" s="162"/>
      <c r="O94" s="162"/>
      <c r="P94" s="162"/>
      <c r="Q94" s="157"/>
      <c r="R94" s="157"/>
      <c r="S94" s="157"/>
      <c r="T94" s="157"/>
      <c r="U94" s="157"/>
      <c r="V94" s="157"/>
      <c r="W94" s="157"/>
    </row>
    <row r="95" spans="1:23">
      <c r="A95" s="157"/>
      <c r="B95" s="157"/>
      <c r="C95" s="157"/>
      <c r="D95" s="157"/>
      <c r="E95" s="157"/>
      <c r="F95" s="157"/>
      <c r="G95" s="157"/>
      <c r="H95" s="157"/>
      <c r="J95" s="157"/>
      <c r="K95" s="157"/>
      <c r="L95" s="157"/>
      <c r="M95" s="157"/>
      <c r="N95" s="162"/>
      <c r="O95" s="162"/>
      <c r="P95" s="162"/>
      <c r="Q95" s="157"/>
      <c r="R95" s="157"/>
      <c r="S95" s="157"/>
      <c r="T95" s="157"/>
      <c r="U95" s="157"/>
      <c r="V95" s="157"/>
      <c r="W95" s="157"/>
    </row>
    <row r="96" spans="1:23">
      <c r="A96" s="157"/>
      <c r="B96" s="157"/>
      <c r="C96" s="157"/>
      <c r="D96" s="157"/>
      <c r="E96" s="157"/>
      <c r="F96" s="157"/>
      <c r="G96" s="157"/>
      <c r="H96" s="157"/>
      <c r="J96" s="157"/>
      <c r="K96" s="157"/>
      <c r="L96" s="157"/>
      <c r="M96" s="157"/>
      <c r="N96" s="162"/>
      <c r="O96" s="162"/>
      <c r="P96" s="162"/>
      <c r="Q96" s="157"/>
      <c r="R96" s="157"/>
      <c r="S96" s="157"/>
      <c r="T96" s="157"/>
      <c r="U96" s="157"/>
      <c r="V96" s="157"/>
      <c r="W96" s="157"/>
    </row>
    <row r="97" spans="1:23">
      <c r="A97" s="157"/>
      <c r="B97" s="157"/>
      <c r="C97" s="157"/>
      <c r="D97" s="157"/>
      <c r="E97" s="157"/>
      <c r="F97" s="157"/>
      <c r="G97" s="157"/>
      <c r="H97" s="157"/>
      <c r="J97" s="157"/>
      <c r="K97" s="157"/>
      <c r="L97" s="157"/>
      <c r="M97" s="157"/>
      <c r="N97" s="162"/>
      <c r="O97" s="162"/>
      <c r="P97" s="162"/>
      <c r="Q97" s="157"/>
      <c r="R97" s="157"/>
      <c r="S97" s="157"/>
      <c r="T97" s="157"/>
      <c r="U97" s="157"/>
      <c r="V97" s="157"/>
      <c r="W97" s="157"/>
    </row>
    <row r="98" spans="1:23">
      <c r="A98" s="157"/>
      <c r="B98" s="157"/>
      <c r="C98" s="157"/>
      <c r="D98" s="157"/>
      <c r="E98" s="157"/>
      <c r="F98" s="157"/>
      <c r="G98" s="157"/>
      <c r="H98" s="157"/>
      <c r="J98" s="157"/>
      <c r="K98" s="157"/>
      <c r="L98" s="157"/>
      <c r="M98" s="157"/>
      <c r="N98" s="162"/>
      <c r="O98" s="162"/>
      <c r="P98" s="162"/>
      <c r="Q98" s="157"/>
      <c r="R98" s="157"/>
      <c r="S98" s="157"/>
      <c r="T98" s="157"/>
      <c r="U98" s="157"/>
      <c r="V98" s="157"/>
      <c r="W98" s="157"/>
    </row>
    <row r="99" spans="1:23">
      <c r="A99" s="157"/>
      <c r="B99" s="157"/>
      <c r="C99" s="157"/>
      <c r="D99" s="157"/>
      <c r="E99" s="157"/>
      <c r="F99" s="157"/>
      <c r="G99" s="157"/>
      <c r="H99" s="157"/>
      <c r="J99" s="157"/>
      <c r="K99" s="157"/>
      <c r="L99" s="157"/>
      <c r="M99" s="157"/>
      <c r="N99" s="162"/>
      <c r="O99" s="162"/>
      <c r="P99" s="162"/>
      <c r="Q99" s="157"/>
      <c r="R99" s="157"/>
      <c r="S99" s="157"/>
      <c r="T99" s="157"/>
      <c r="U99" s="157"/>
      <c r="V99" s="157"/>
      <c r="W99" s="157"/>
    </row>
    <row r="100" spans="1:23">
      <c r="A100" s="157"/>
      <c r="B100" s="157"/>
      <c r="C100" s="157"/>
      <c r="D100" s="157"/>
      <c r="E100" s="157"/>
      <c r="F100" s="157"/>
      <c r="G100" s="157"/>
      <c r="H100" s="157"/>
      <c r="J100" s="157"/>
      <c r="K100" s="157"/>
      <c r="L100" s="157"/>
      <c r="M100" s="157"/>
      <c r="N100" s="162"/>
      <c r="O100" s="162"/>
      <c r="P100" s="162"/>
      <c r="Q100" s="157"/>
      <c r="R100" s="157"/>
      <c r="S100" s="157"/>
      <c r="T100" s="157"/>
      <c r="U100" s="157"/>
      <c r="V100" s="157"/>
      <c r="W100" s="157"/>
    </row>
    <row r="101" spans="1:23">
      <c r="A101" s="157"/>
      <c r="B101" s="157"/>
      <c r="C101" s="157"/>
      <c r="D101" s="157"/>
      <c r="E101" s="157"/>
      <c r="F101" s="157"/>
      <c r="G101" s="157"/>
      <c r="H101" s="157"/>
      <c r="J101" s="157"/>
      <c r="K101" s="157"/>
      <c r="L101" s="157"/>
      <c r="M101" s="157"/>
      <c r="N101" s="162"/>
      <c r="O101" s="162"/>
      <c r="P101" s="162"/>
      <c r="Q101" s="157"/>
      <c r="R101" s="157"/>
      <c r="S101" s="157"/>
      <c r="T101" s="157"/>
      <c r="U101" s="157"/>
      <c r="V101" s="157"/>
      <c r="W101" s="157"/>
    </row>
    <row r="102" spans="1:23">
      <c r="A102" s="157"/>
      <c r="B102" s="157"/>
      <c r="C102" s="157"/>
      <c r="D102" s="157"/>
      <c r="E102" s="157"/>
      <c r="F102" s="157"/>
      <c r="G102" s="157"/>
      <c r="H102" s="157"/>
      <c r="J102" s="157"/>
      <c r="K102" s="157"/>
      <c r="L102" s="157"/>
      <c r="M102" s="157"/>
      <c r="N102" s="162"/>
      <c r="O102" s="162"/>
      <c r="P102" s="162"/>
      <c r="Q102" s="157"/>
      <c r="R102" s="157"/>
      <c r="S102" s="157"/>
      <c r="T102" s="157"/>
      <c r="U102" s="157"/>
      <c r="V102" s="157"/>
      <c r="W102" s="157"/>
    </row>
    <row r="103" spans="1:23">
      <c r="A103" s="157"/>
      <c r="B103" s="157"/>
      <c r="C103" s="157"/>
      <c r="D103" s="157"/>
      <c r="E103" s="157"/>
      <c r="F103" s="157"/>
      <c r="G103" s="157"/>
      <c r="H103" s="157"/>
      <c r="J103" s="157"/>
      <c r="K103" s="157"/>
      <c r="L103" s="157"/>
      <c r="M103" s="157"/>
      <c r="N103" s="162"/>
      <c r="O103" s="162"/>
      <c r="P103" s="162"/>
      <c r="Q103" s="157"/>
      <c r="R103" s="157"/>
      <c r="S103" s="157"/>
      <c r="T103" s="157"/>
      <c r="U103" s="157"/>
      <c r="V103" s="157"/>
      <c r="W103" s="157"/>
    </row>
    <row r="104" spans="1:23">
      <c r="A104" s="157"/>
      <c r="B104" s="157"/>
      <c r="C104" s="157"/>
      <c r="D104" s="157"/>
      <c r="E104" s="157"/>
      <c r="F104" s="157"/>
      <c r="G104" s="157"/>
      <c r="H104" s="157"/>
      <c r="J104" s="157"/>
      <c r="K104" s="157"/>
      <c r="L104" s="157"/>
      <c r="M104" s="157"/>
      <c r="N104" s="162"/>
      <c r="O104" s="162"/>
      <c r="P104" s="162"/>
      <c r="Q104" s="157"/>
      <c r="R104" s="157"/>
      <c r="S104" s="157"/>
      <c r="T104" s="157"/>
      <c r="U104" s="157"/>
      <c r="V104" s="157"/>
      <c r="W104" s="157"/>
    </row>
    <row r="105" spans="1:23">
      <c r="A105" s="157"/>
      <c r="B105" s="157"/>
      <c r="C105" s="157"/>
      <c r="D105" s="157"/>
      <c r="E105" s="157"/>
      <c r="F105" s="157"/>
      <c r="G105" s="157"/>
      <c r="H105" s="157"/>
      <c r="J105" s="157"/>
      <c r="K105" s="157"/>
      <c r="L105" s="157"/>
      <c r="M105" s="157"/>
      <c r="N105" s="162"/>
      <c r="O105" s="162"/>
      <c r="P105" s="162"/>
      <c r="Q105" s="157"/>
      <c r="R105" s="157"/>
      <c r="S105" s="157"/>
      <c r="T105" s="157"/>
      <c r="U105" s="157"/>
      <c r="V105" s="157"/>
      <c r="W105" s="157"/>
    </row>
    <row r="106" spans="1:23">
      <c r="A106" s="157"/>
      <c r="B106" s="157"/>
      <c r="C106" s="157"/>
      <c r="D106" s="157"/>
      <c r="E106" s="157"/>
      <c r="F106" s="157"/>
      <c r="G106" s="157"/>
      <c r="H106" s="157"/>
      <c r="J106" s="157"/>
      <c r="K106" s="157"/>
      <c r="L106" s="157"/>
      <c r="M106" s="157"/>
      <c r="N106" s="162"/>
      <c r="O106" s="162"/>
      <c r="P106" s="162"/>
      <c r="Q106" s="157"/>
      <c r="R106" s="157"/>
      <c r="S106" s="157"/>
      <c r="T106" s="157"/>
      <c r="U106" s="157"/>
      <c r="V106" s="157"/>
      <c r="W106" s="157"/>
    </row>
    <row r="107" spans="1:23">
      <c r="A107" s="157"/>
      <c r="B107" s="157"/>
      <c r="C107" s="157"/>
      <c r="D107" s="157"/>
      <c r="E107" s="157"/>
      <c r="F107" s="157"/>
      <c r="G107" s="157"/>
      <c r="H107" s="157"/>
      <c r="J107" s="157"/>
      <c r="K107" s="157"/>
      <c r="L107" s="157"/>
      <c r="M107" s="157"/>
      <c r="N107" s="162"/>
      <c r="O107" s="162"/>
      <c r="P107" s="162"/>
      <c r="Q107" s="157"/>
      <c r="R107" s="157"/>
      <c r="S107" s="157"/>
      <c r="T107" s="157"/>
      <c r="U107" s="157"/>
      <c r="V107" s="157"/>
      <c r="W107" s="157"/>
    </row>
    <row r="108" spans="1:23">
      <c r="A108" s="157"/>
      <c r="B108" s="157"/>
      <c r="C108" s="157"/>
      <c r="D108" s="157"/>
      <c r="E108" s="157"/>
      <c r="F108" s="157"/>
      <c r="G108" s="157"/>
      <c r="H108" s="157"/>
      <c r="J108" s="157"/>
      <c r="K108" s="157"/>
      <c r="L108" s="157"/>
      <c r="M108" s="157"/>
      <c r="N108" s="162"/>
      <c r="O108" s="162"/>
      <c r="P108" s="162"/>
      <c r="Q108" s="157"/>
      <c r="R108" s="157"/>
      <c r="S108" s="157"/>
      <c r="T108" s="157"/>
      <c r="U108" s="157"/>
      <c r="V108" s="157"/>
      <c r="W108" s="157"/>
    </row>
    <row r="109" spans="1:23">
      <c r="A109" s="157"/>
      <c r="B109" s="157"/>
      <c r="C109" s="157"/>
      <c r="D109" s="157"/>
      <c r="E109" s="157"/>
      <c r="F109" s="157"/>
      <c r="G109" s="157"/>
      <c r="H109" s="157"/>
      <c r="J109" s="157"/>
      <c r="K109" s="157"/>
      <c r="L109" s="157"/>
      <c r="M109" s="157"/>
      <c r="N109" s="162"/>
      <c r="O109" s="162"/>
      <c r="P109" s="162"/>
      <c r="Q109" s="157"/>
      <c r="R109" s="157"/>
      <c r="S109" s="157"/>
      <c r="T109" s="157"/>
      <c r="U109" s="157"/>
      <c r="V109" s="157"/>
      <c r="W109" s="157"/>
    </row>
    <row r="110" spans="1:23">
      <c r="A110" s="157"/>
      <c r="B110" s="157"/>
      <c r="C110" s="157"/>
      <c r="D110" s="157"/>
      <c r="E110" s="157"/>
      <c r="F110" s="157"/>
      <c r="G110" s="157"/>
      <c r="H110" s="157"/>
      <c r="J110" s="157"/>
      <c r="K110" s="157"/>
      <c r="L110" s="157"/>
      <c r="M110" s="157"/>
      <c r="N110" s="162"/>
      <c r="O110" s="162"/>
      <c r="P110" s="162"/>
      <c r="Q110" s="157"/>
      <c r="R110" s="157"/>
      <c r="S110" s="157"/>
      <c r="T110" s="157"/>
      <c r="U110" s="157"/>
      <c r="V110" s="157"/>
      <c r="W110" s="157"/>
    </row>
    <row r="111" spans="1:23">
      <c r="A111" s="157"/>
      <c r="B111" s="157"/>
      <c r="C111" s="157"/>
      <c r="D111" s="157"/>
      <c r="E111" s="157"/>
      <c r="F111" s="157"/>
      <c r="G111" s="157"/>
      <c r="H111" s="157"/>
      <c r="J111" s="157"/>
      <c r="K111" s="157"/>
      <c r="L111" s="157"/>
      <c r="M111" s="157"/>
      <c r="N111" s="162"/>
      <c r="O111" s="162"/>
      <c r="P111" s="162"/>
      <c r="Q111" s="157"/>
      <c r="R111" s="157"/>
      <c r="S111" s="157"/>
      <c r="T111" s="157"/>
      <c r="U111" s="157"/>
      <c r="V111" s="157"/>
      <c r="W111" s="157"/>
    </row>
    <row r="112" spans="1:23">
      <c r="A112" s="157"/>
      <c r="B112" s="157"/>
      <c r="C112" s="157"/>
      <c r="D112" s="157"/>
      <c r="E112" s="157"/>
      <c r="F112" s="157"/>
      <c r="G112" s="157"/>
      <c r="H112" s="157"/>
      <c r="J112" s="157"/>
      <c r="K112" s="157"/>
      <c r="L112" s="157"/>
      <c r="M112" s="157"/>
      <c r="N112" s="162"/>
      <c r="O112" s="162"/>
      <c r="P112" s="162"/>
      <c r="Q112" s="157"/>
      <c r="R112" s="157"/>
      <c r="S112" s="157"/>
      <c r="T112" s="157"/>
      <c r="U112" s="157"/>
      <c r="V112" s="157"/>
      <c r="W112" s="157"/>
    </row>
    <row r="113" spans="1:23">
      <c r="A113" s="157"/>
      <c r="B113" s="157"/>
      <c r="C113" s="157"/>
      <c r="D113" s="157"/>
      <c r="E113" s="157"/>
      <c r="F113" s="157"/>
      <c r="G113" s="157"/>
      <c r="H113" s="157"/>
      <c r="J113" s="157"/>
      <c r="K113" s="157"/>
      <c r="L113" s="157"/>
      <c r="M113" s="157"/>
      <c r="N113" s="162"/>
      <c r="O113" s="162"/>
      <c r="P113" s="162"/>
      <c r="Q113" s="157"/>
      <c r="R113" s="157"/>
      <c r="S113" s="157"/>
      <c r="T113" s="157"/>
      <c r="U113" s="157"/>
      <c r="V113" s="157"/>
      <c r="W113" s="157"/>
    </row>
    <row r="114" spans="1:23">
      <c r="A114" s="157"/>
      <c r="B114" s="157"/>
      <c r="C114" s="157"/>
      <c r="D114" s="157"/>
      <c r="E114" s="157"/>
      <c r="F114" s="157"/>
      <c r="G114" s="157"/>
      <c r="H114" s="157"/>
      <c r="J114" s="157"/>
      <c r="K114" s="157"/>
      <c r="L114" s="157"/>
      <c r="M114" s="157"/>
      <c r="N114" s="162"/>
      <c r="O114" s="162"/>
      <c r="P114" s="162"/>
      <c r="Q114" s="157"/>
      <c r="R114" s="157"/>
      <c r="S114" s="157"/>
      <c r="T114" s="157"/>
      <c r="U114" s="157"/>
      <c r="V114" s="157"/>
      <c r="W114" s="157"/>
    </row>
    <row r="115" spans="1:23">
      <c r="A115" s="157"/>
      <c r="B115" s="157"/>
      <c r="C115" s="157"/>
      <c r="D115" s="157"/>
      <c r="E115" s="157"/>
      <c r="F115" s="157"/>
      <c r="G115" s="157"/>
      <c r="H115" s="157"/>
      <c r="J115" s="157"/>
      <c r="K115" s="157"/>
      <c r="L115" s="157"/>
      <c r="M115" s="157"/>
      <c r="N115" s="162"/>
      <c r="O115" s="162"/>
      <c r="P115" s="162"/>
      <c r="Q115" s="157"/>
      <c r="R115" s="157"/>
      <c r="S115" s="157"/>
      <c r="T115" s="157"/>
      <c r="U115" s="157"/>
      <c r="V115" s="157"/>
      <c r="W115" s="157"/>
    </row>
    <row r="116" spans="1:23">
      <c r="A116" s="157"/>
      <c r="B116" s="157"/>
      <c r="C116" s="157"/>
      <c r="D116" s="157"/>
      <c r="E116" s="157"/>
      <c r="F116" s="157"/>
      <c r="G116" s="157"/>
      <c r="H116" s="157"/>
      <c r="J116" s="157"/>
      <c r="K116" s="157"/>
      <c r="L116" s="157"/>
      <c r="M116" s="157"/>
      <c r="N116" s="162"/>
      <c r="O116" s="162"/>
      <c r="P116" s="162"/>
      <c r="Q116" s="157"/>
      <c r="R116" s="157"/>
      <c r="S116" s="157"/>
      <c r="T116" s="157"/>
      <c r="U116" s="157"/>
      <c r="V116" s="157"/>
      <c r="W116" s="157"/>
    </row>
    <row r="117" spans="1:23">
      <c r="A117" s="157"/>
      <c r="B117" s="157"/>
      <c r="C117" s="157"/>
      <c r="D117" s="157"/>
      <c r="E117" s="157"/>
      <c r="F117" s="157"/>
      <c r="G117" s="157"/>
      <c r="H117" s="157"/>
      <c r="J117" s="157"/>
      <c r="K117" s="157"/>
      <c r="L117" s="157"/>
      <c r="M117" s="157"/>
      <c r="N117" s="162"/>
      <c r="O117" s="162"/>
      <c r="P117" s="162"/>
      <c r="Q117" s="157"/>
      <c r="R117" s="157"/>
      <c r="S117" s="157"/>
      <c r="T117" s="157"/>
      <c r="U117" s="157"/>
      <c r="V117" s="157"/>
      <c r="W117" s="157"/>
    </row>
    <row r="118" spans="1:23">
      <c r="A118" s="157"/>
      <c r="B118" s="157"/>
      <c r="C118" s="157"/>
      <c r="D118" s="157"/>
      <c r="E118" s="157"/>
      <c r="F118" s="157"/>
      <c r="G118" s="157"/>
      <c r="H118" s="157"/>
      <c r="J118" s="157"/>
      <c r="K118" s="157"/>
      <c r="L118" s="157"/>
      <c r="M118" s="157"/>
      <c r="N118" s="162"/>
      <c r="O118" s="162"/>
      <c r="P118" s="162"/>
      <c r="Q118" s="157"/>
      <c r="R118" s="157"/>
      <c r="S118" s="157"/>
      <c r="T118" s="157"/>
      <c r="U118" s="157"/>
      <c r="V118" s="157"/>
      <c r="W118" s="157"/>
    </row>
    <row r="119" spans="1:23">
      <c r="A119" s="157"/>
      <c r="B119" s="157"/>
      <c r="C119" s="157"/>
      <c r="D119" s="157"/>
      <c r="E119" s="157"/>
      <c r="F119" s="157"/>
      <c r="G119" s="157"/>
      <c r="H119" s="157"/>
      <c r="J119" s="157"/>
      <c r="K119" s="157"/>
      <c r="L119" s="157"/>
      <c r="M119" s="157"/>
      <c r="N119" s="162"/>
      <c r="O119" s="162"/>
      <c r="P119" s="162"/>
      <c r="Q119" s="157"/>
      <c r="R119" s="157"/>
      <c r="S119" s="157"/>
      <c r="T119" s="157"/>
      <c r="U119" s="157"/>
      <c r="V119" s="157"/>
      <c r="W119" s="157"/>
    </row>
    <row r="120" spans="1:23">
      <c r="A120" s="157"/>
      <c r="B120" s="157"/>
      <c r="C120" s="157"/>
      <c r="D120" s="157"/>
      <c r="E120" s="157"/>
      <c r="F120" s="157"/>
      <c r="G120" s="157"/>
      <c r="H120" s="157"/>
      <c r="J120" s="157"/>
      <c r="K120" s="157"/>
      <c r="L120" s="157"/>
      <c r="M120" s="157"/>
      <c r="N120" s="162"/>
      <c r="O120" s="162"/>
      <c r="P120" s="162"/>
      <c r="Q120" s="157"/>
      <c r="R120" s="157"/>
      <c r="S120" s="157"/>
      <c r="T120" s="157"/>
      <c r="U120" s="157"/>
      <c r="V120" s="157"/>
      <c r="W120" s="157"/>
    </row>
    <row r="121" spans="1:23">
      <c r="A121" s="157"/>
      <c r="B121" s="157"/>
      <c r="C121" s="157"/>
      <c r="D121" s="157"/>
      <c r="E121" s="157"/>
      <c r="F121" s="157"/>
      <c r="G121" s="157"/>
      <c r="H121" s="157"/>
      <c r="J121" s="157"/>
      <c r="K121" s="157"/>
      <c r="L121" s="157"/>
      <c r="M121" s="157"/>
      <c r="N121" s="162"/>
      <c r="O121" s="162"/>
      <c r="P121" s="162"/>
      <c r="Q121" s="157"/>
      <c r="R121" s="157"/>
      <c r="S121" s="157"/>
      <c r="T121" s="157"/>
      <c r="U121" s="157"/>
      <c r="V121" s="157"/>
      <c r="W121" s="157"/>
    </row>
    <row r="122" spans="1:23">
      <c r="A122" s="157"/>
      <c r="B122" s="157"/>
      <c r="C122" s="157"/>
      <c r="D122" s="157"/>
      <c r="E122" s="157"/>
      <c r="F122" s="157"/>
      <c r="G122" s="157"/>
      <c r="H122" s="157"/>
      <c r="J122" s="157"/>
      <c r="K122" s="157"/>
      <c r="L122" s="157"/>
      <c r="M122" s="157"/>
      <c r="N122" s="162"/>
      <c r="O122" s="162"/>
      <c r="P122" s="162"/>
      <c r="Q122" s="157"/>
      <c r="R122" s="157"/>
      <c r="S122" s="157"/>
      <c r="T122" s="157"/>
      <c r="U122" s="157"/>
      <c r="V122" s="157"/>
      <c r="W122" s="157"/>
    </row>
    <row r="123" spans="1:23">
      <c r="A123" s="157"/>
      <c r="B123" s="157"/>
      <c r="C123" s="157"/>
      <c r="D123" s="157"/>
      <c r="E123" s="157"/>
      <c r="F123" s="157"/>
      <c r="G123" s="157"/>
      <c r="H123" s="157"/>
      <c r="J123" s="157"/>
      <c r="K123" s="157"/>
      <c r="L123" s="157"/>
      <c r="M123" s="157"/>
      <c r="N123" s="162"/>
      <c r="O123" s="162"/>
      <c r="P123" s="162"/>
      <c r="Q123" s="157"/>
      <c r="R123" s="157"/>
      <c r="S123" s="157"/>
      <c r="T123" s="157"/>
      <c r="U123" s="157"/>
      <c r="V123" s="157"/>
      <c r="W123" s="157"/>
    </row>
    <row r="124" spans="1:23">
      <c r="A124" s="157"/>
      <c r="B124" s="157"/>
      <c r="C124" s="157"/>
      <c r="D124" s="157"/>
      <c r="E124" s="157"/>
      <c r="F124" s="157"/>
      <c r="G124" s="157"/>
      <c r="H124" s="157"/>
      <c r="J124" s="157"/>
      <c r="K124" s="157"/>
      <c r="L124" s="157"/>
      <c r="M124" s="157"/>
      <c r="N124" s="162"/>
      <c r="O124" s="162"/>
      <c r="P124" s="162"/>
      <c r="Q124" s="157"/>
      <c r="R124" s="157"/>
      <c r="S124" s="157"/>
      <c r="T124" s="157"/>
      <c r="U124" s="157"/>
      <c r="V124" s="157"/>
      <c r="W124" s="157"/>
    </row>
    <row r="125" spans="1:23">
      <c r="A125" s="157"/>
      <c r="B125" s="157"/>
      <c r="C125" s="157"/>
      <c r="D125" s="157"/>
      <c r="E125" s="157"/>
      <c r="F125" s="157"/>
      <c r="G125" s="157"/>
      <c r="H125" s="157"/>
      <c r="J125" s="157"/>
      <c r="K125" s="157"/>
      <c r="L125" s="157"/>
      <c r="M125" s="157"/>
      <c r="N125" s="162"/>
      <c r="O125" s="162"/>
      <c r="P125" s="162"/>
      <c r="Q125" s="157"/>
      <c r="R125" s="157"/>
      <c r="S125" s="157"/>
      <c r="T125" s="157"/>
      <c r="U125" s="157"/>
      <c r="V125" s="157"/>
      <c r="W125" s="157"/>
    </row>
    <row r="126" spans="1:23">
      <c r="A126" s="157"/>
      <c r="B126" s="157"/>
      <c r="C126" s="157"/>
      <c r="D126" s="157"/>
      <c r="E126" s="157"/>
      <c r="F126" s="157"/>
      <c r="G126" s="157"/>
      <c r="H126" s="157"/>
      <c r="J126" s="157"/>
      <c r="K126" s="157"/>
      <c r="L126" s="157"/>
      <c r="M126" s="157"/>
      <c r="N126" s="162"/>
      <c r="O126" s="162"/>
      <c r="P126" s="162"/>
      <c r="Q126" s="157"/>
      <c r="R126" s="157"/>
      <c r="S126" s="157"/>
      <c r="T126" s="157"/>
      <c r="U126" s="157"/>
      <c r="V126" s="157"/>
      <c r="W126" s="157"/>
    </row>
    <row r="127" spans="1:23">
      <c r="A127" s="157"/>
      <c r="B127" s="157"/>
      <c r="C127" s="157"/>
      <c r="D127" s="157"/>
      <c r="E127" s="157"/>
      <c r="F127" s="157"/>
      <c r="G127" s="157"/>
      <c r="H127" s="157"/>
      <c r="J127" s="157"/>
      <c r="K127" s="157"/>
      <c r="L127" s="157"/>
      <c r="M127" s="157"/>
      <c r="N127" s="162"/>
      <c r="O127" s="162"/>
      <c r="P127" s="162"/>
      <c r="Q127" s="157"/>
      <c r="R127" s="157"/>
      <c r="S127" s="157"/>
      <c r="T127" s="157"/>
      <c r="U127" s="157"/>
      <c r="V127" s="157"/>
      <c r="W127" s="157"/>
    </row>
    <row r="128" spans="1:23">
      <c r="A128" s="157"/>
      <c r="B128" s="157"/>
      <c r="C128" s="157"/>
      <c r="D128" s="157"/>
      <c r="E128" s="157"/>
      <c r="F128" s="157"/>
      <c r="G128" s="157"/>
      <c r="H128" s="157"/>
      <c r="J128" s="157"/>
      <c r="K128" s="157"/>
      <c r="L128" s="157"/>
      <c r="M128" s="157"/>
      <c r="N128" s="162"/>
      <c r="O128" s="162"/>
      <c r="P128" s="162"/>
      <c r="Q128" s="157"/>
      <c r="R128" s="157"/>
      <c r="S128" s="157"/>
      <c r="T128" s="157"/>
      <c r="U128" s="157"/>
      <c r="V128" s="157"/>
      <c r="W128" s="157"/>
    </row>
    <row r="129" spans="1:23">
      <c r="A129" s="157"/>
      <c r="B129" s="157"/>
      <c r="C129" s="157"/>
      <c r="D129" s="157"/>
      <c r="E129" s="157"/>
      <c r="F129" s="157"/>
      <c r="G129" s="157"/>
      <c r="H129" s="157"/>
      <c r="J129" s="157"/>
      <c r="K129" s="157"/>
      <c r="L129" s="157"/>
      <c r="M129" s="157"/>
      <c r="N129" s="162"/>
      <c r="O129" s="162"/>
      <c r="P129" s="162"/>
      <c r="Q129" s="157"/>
      <c r="R129" s="157"/>
      <c r="S129" s="157"/>
      <c r="T129" s="157"/>
      <c r="U129" s="157"/>
      <c r="V129" s="157"/>
      <c r="W129" s="157"/>
    </row>
    <row r="130" spans="1:23">
      <c r="A130" s="157"/>
      <c r="B130" s="157"/>
      <c r="C130" s="157"/>
      <c r="D130" s="157"/>
      <c r="E130" s="157"/>
      <c r="F130" s="157"/>
      <c r="G130" s="157"/>
      <c r="H130" s="157"/>
      <c r="J130" s="157"/>
      <c r="K130" s="157"/>
      <c r="L130" s="157"/>
      <c r="M130" s="157"/>
      <c r="N130" s="162"/>
      <c r="O130" s="162"/>
      <c r="P130" s="162"/>
      <c r="Q130" s="157"/>
      <c r="R130" s="157"/>
      <c r="S130" s="157"/>
      <c r="T130" s="157"/>
      <c r="U130" s="157"/>
      <c r="V130" s="157"/>
      <c r="W130" s="157"/>
    </row>
    <row r="131" spans="1:23">
      <c r="A131" s="157"/>
      <c r="B131" s="157"/>
      <c r="C131" s="157"/>
      <c r="D131" s="157"/>
      <c r="E131" s="157"/>
      <c r="F131" s="157"/>
      <c r="G131" s="157"/>
      <c r="H131" s="157"/>
      <c r="J131" s="157"/>
      <c r="K131" s="157"/>
      <c r="L131" s="157"/>
      <c r="M131" s="157"/>
      <c r="N131" s="162"/>
      <c r="O131" s="162"/>
      <c r="P131" s="162"/>
      <c r="Q131" s="157"/>
      <c r="R131" s="157"/>
      <c r="S131" s="157"/>
      <c r="T131" s="157"/>
      <c r="U131" s="157"/>
      <c r="V131" s="157"/>
      <c r="W131" s="157"/>
    </row>
    <row r="132" spans="1:23">
      <c r="A132" s="157"/>
      <c r="B132" s="157"/>
      <c r="C132" s="157"/>
      <c r="D132" s="157"/>
      <c r="E132" s="157"/>
      <c r="F132" s="157"/>
      <c r="G132" s="157"/>
      <c r="H132" s="157"/>
      <c r="J132" s="157"/>
      <c r="K132" s="157"/>
      <c r="L132" s="157"/>
      <c r="M132" s="157"/>
      <c r="N132" s="162"/>
      <c r="O132" s="162"/>
      <c r="P132" s="162"/>
      <c r="Q132" s="157"/>
      <c r="R132" s="157"/>
      <c r="S132" s="157"/>
      <c r="T132" s="157"/>
      <c r="U132" s="157"/>
      <c r="V132" s="157"/>
      <c r="W132" s="157"/>
    </row>
    <row r="133" spans="1:23">
      <c r="A133" s="157"/>
      <c r="B133" s="157"/>
      <c r="C133" s="157"/>
      <c r="D133" s="157"/>
      <c r="E133" s="157"/>
      <c r="F133" s="157"/>
      <c r="G133" s="157"/>
      <c r="H133" s="157"/>
      <c r="J133" s="157"/>
      <c r="K133" s="157"/>
      <c r="L133" s="157"/>
      <c r="M133" s="157"/>
      <c r="N133" s="162"/>
      <c r="O133" s="162"/>
      <c r="P133" s="162"/>
      <c r="Q133" s="157"/>
      <c r="R133" s="157"/>
      <c r="S133" s="157"/>
      <c r="T133" s="157"/>
      <c r="U133" s="157"/>
      <c r="V133" s="157"/>
      <c r="W133" s="157"/>
    </row>
    <row r="134" spans="1:23">
      <c r="A134" s="157"/>
      <c r="B134" s="157"/>
      <c r="C134" s="157"/>
      <c r="D134" s="157"/>
      <c r="E134" s="157"/>
      <c r="F134" s="157"/>
      <c r="G134" s="157"/>
      <c r="H134" s="157"/>
      <c r="J134" s="157"/>
      <c r="K134" s="157"/>
      <c r="L134" s="157"/>
      <c r="M134" s="157"/>
      <c r="N134" s="162"/>
      <c r="O134" s="162"/>
      <c r="P134" s="162"/>
      <c r="Q134" s="157"/>
      <c r="R134" s="157"/>
      <c r="S134" s="157"/>
      <c r="T134" s="157"/>
      <c r="U134" s="157"/>
      <c r="V134" s="157"/>
      <c r="W134" s="157"/>
    </row>
    <row r="135" spans="1:23">
      <c r="A135" s="157"/>
      <c r="B135" s="157"/>
      <c r="C135" s="157"/>
      <c r="D135" s="157"/>
      <c r="E135" s="157"/>
      <c r="F135" s="157"/>
      <c r="G135" s="157"/>
      <c r="H135" s="157"/>
      <c r="J135" s="157"/>
      <c r="K135" s="157"/>
      <c r="L135" s="157"/>
      <c r="M135" s="157"/>
      <c r="N135" s="162"/>
      <c r="O135" s="162"/>
      <c r="P135" s="162"/>
      <c r="Q135" s="157"/>
      <c r="R135" s="157"/>
      <c r="S135" s="157"/>
      <c r="T135" s="157"/>
      <c r="U135" s="157"/>
      <c r="V135" s="157"/>
      <c r="W135" s="157"/>
    </row>
    <row r="136" spans="1:23">
      <c r="A136" s="157"/>
      <c r="B136" s="157"/>
      <c r="C136" s="157"/>
      <c r="D136" s="157"/>
      <c r="E136" s="157"/>
      <c r="F136" s="157"/>
      <c r="G136" s="157"/>
      <c r="H136" s="157"/>
      <c r="J136" s="157"/>
      <c r="K136" s="157"/>
      <c r="L136" s="157"/>
      <c r="M136" s="157"/>
      <c r="N136" s="162"/>
      <c r="O136" s="162"/>
      <c r="P136" s="162"/>
      <c r="Q136" s="157"/>
      <c r="R136" s="157"/>
      <c r="S136" s="157"/>
      <c r="T136" s="157"/>
      <c r="U136" s="157"/>
      <c r="V136" s="157"/>
      <c r="W136" s="157"/>
    </row>
    <row r="137" spans="1:23">
      <c r="A137" s="157"/>
      <c r="B137" s="157"/>
      <c r="C137" s="157"/>
      <c r="D137" s="157"/>
      <c r="E137" s="157"/>
      <c r="F137" s="157"/>
      <c r="G137" s="157"/>
      <c r="H137" s="157"/>
      <c r="J137" s="157"/>
      <c r="K137" s="157"/>
      <c r="L137" s="157"/>
      <c r="M137" s="157"/>
      <c r="N137" s="162"/>
      <c r="O137" s="162"/>
      <c r="P137" s="162"/>
      <c r="Q137" s="157"/>
      <c r="R137" s="157"/>
      <c r="S137" s="157"/>
      <c r="T137" s="157"/>
      <c r="U137" s="157"/>
      <c r="V137" s="157"/>
      <c r="W137" s="157"/>
    </row>
    <row r="138" spans="1:23">
      <c r="A138" s="157"/>
      <c r="B138" s="157"/>
      <c r="C138" s="157"/>
      <c r="D138" s="157"/>
      <c r="E138" s="157"/>
      <c r="F138" s="157"/>
      <c r="G138" s="157"/>
      <c r="H138" s="157"/>
      <c r="J138" s="157"/>
      <c r="K138" s="157"/>
      <c r="L138" s="157"/>
      <c r="M138" s="157"/>
      <c r="N138" s="162"/>
      <c r="O138" s="162"/>
      <c r="P138" s="162"/>
      <c r="Q138" s="157"/>
      <c r="R138" s="157"/>
      <c r="S138" s="157"/>
      <c r="T138" s="157"/>
      <c r="U138" s="157"/>
      <c r="V138" s="157"/>
      <c r="W138" s="157"/>
    </row>
    <row r="139" spans="1:23">
      <c r="A139" s="157"/>
      <c r="B139" s="157"/>
      <c r="C139" s="157"/>
      <c r="D139" s="157"/>
      <c r="E139" s="157"/>
      <c r="F139" s="157"/>
      <c r="G139" s="157"/>
      <c r="H139" s="157"/>
      <c r="J139" s="157"/>
      <c r="K139" s="157"/>
      <c r="L139" s="157"/>
      <c r="M139" s="157"/>
      <c r="N139" s="162"/>
      <c r="O139" s="162"/>
      <c r="P139" s="162"/>
      <c r="Q139" s="157"/>
      <c r="R139" s="157"/>
      <c r="S139" s="157"/>
      <c r="T139" s="157"/>
      <c r="U139" s="157"/>
      <c r="V139" s="157"/>
      <c r="W139" s="157"/>
    </row>
    <row r="140" spans="1:23">
      <c r="A140" s="157"/>
      <c r="B140" s="157"/>
      <c r="C140" s="157"/>
      <c r="D140" s="157"/>
      <c r="E140" s="157"/>
      <c r="F140" s="157"/>
      <c r="G140" s="157"/>
      <c r="H140" s="157"/>
      <c r="J140" s="157"/>
      <c r="K140" s="157"/>
      <c r="L140" s="157"/>
      <c r="M140" s="157"/>
      <c r="N140" s="162"/>
      <c r="O140" s="162"/>
      <c r="P140" s="162"/>
      <c r="Q140" s="157"/>
      <c r="R140" s="157"/>
      <c r="S140" s="157"/>
      <c r="T140" s="157"/>
      <c r="U140" s="157"/>
      <c r="V140" s="157"/>
      <c r="W140" s="157"/>
    </row>
    <row r="141" spans="1:23">
      <c r="A141" s="157"/>
      <c r="B141" s="157"/>
      <c r="C141" s="157"/>
      <c r="D141" s="157"/>
      <c r="E141" s="157"/>
      <c r="F141" s="157"/>
      <c r="G141" s="157"/>
      <c r="H141" s="157"/>
      <c r="J141" s="157"/>
      <c r="K141" s="157"/>
      <c r="L141" s="157"/>
      <c r="M141" s="157"/>
      <c r="N141" s="162"/>
      <c r="O141" s="162"/>
      <c r="P141" s="162"/>
      <c r="Q141" s="157"/>
      <c r="R141" s="157"/>
      <c r="S141" s="157"/>
      <c r="T141" s="157"/>
      <c r="U141" s="157"/>
      <c r="V141" s="157"/>
      <c r="W141" s="157"/>
    </row>
    <row r="142" spans="1:23">
      <c r="A142" s="157"/>
      <c r="B142" s="157"/>
      <c r="C142" s="157"/>
      <c r="D142" s="157"/>
      <c r="E142" s="157"/>
      <c r="F142" s="157"/>
      <c r="G142" s="157"/>
      <c r="H142" s="157"/>
      <c r="J142" s="157"/>
      <c r="K142" s="157"/>
      <c r="L142" s="157"/>
      <c r="M142" s="157"/>
      <c r="N142" s="162"/>
      <c r="O142" s="162"/>
      <c r="P142" s="162"/>
      <c r="Q142" s="157"/>
      <c r="R142" s="157"/>
      <c r="S142" s="157"/>
      <c r="T142" s="157"/>
      <c r="U142" s="157"/>
      <c r="V142" s="157"/>
      <c r="W142" s="157"/>
    </row>
    <row r="143" spans="1:23">
      <c r="A143" s="157"/>
      <c r="B143" s="157"/>
      <c r="C143" s="157"/>
      <c r="D143" s="157"/>
      <c r="E143" s="157"/>
      <c r="F143" s="157"/>
      <c r="G143" s="157"/>
      <c r="H143" s="157"/>
      <c r="J143" s="157"/>
      <c r="K143" s="157"/>
      <c r="L143" s="157"/>
      <c r="M143" s="157"/>
      <c r="N143" s="162"/>
      <c r="O143" s="162"/>
      <c r="P143" s="162"/>
      <c r="Q143" s="157"/>
      <c r="R143" s="157"/>
      <c r="S143" s="157"/>
      <c r="T143" s="157"/>
      <c r="U143" s="157"/>
      <c r="V143" s="157"/>
      <c r="W143" s="157"/>
    </row>
    <row r="144" spans="1:23">
      <c r="A144" s="157"/>
      <c r="B144" s="157"/>
      <c r="C144" s="157"/>
      <c r="D144" s="157"/>
      <c r="E144" s="157"/>
      <c r="F144" s="157"/>
      <c r="G144" s="157"/>
      <c r="H144" s="157"/>
      <c r="J144" s="157"/>
      <c r="K144" s="157"/>
      <c r="L144" s="157"/>
      <c r="M144" s="157"/>
      <c r="N144" s="162"/>
      <c r="O144" s="162"/>
      <c r="P144" s="162"/>
      <c r="Q144" s="157"/>
      <c r="R144" s="157"/>
      <c r="S144" s="157"/>
      <c r="T144" s="157"/>
      <c r="U144" s="157"/>
      <c r="V144" s="157"/>
      <c r="W144" s="157"/>
    </row>
    <row r="145" spans="1:23">
      <c r="A145" s="157"/>
      <c r="B145" s="157"/>
      <c r="C145" s="157"/>
      <c r="D145" s="157"/>
      <c r="E145" s="157"/>
      <c r="F145" s="157"/>
      <c r="G145" s="157"/>
      <c r="H145" s="157"/>
      <c r="J145" s="157"/>
      <c r="K145" s="157"/>
      <c r="L145" s="157"/>
      <c r="M145" s="157"/>
      <c r="N145" s="162"/>
      <c r="O145" s="162"/>
      <c r="P145" s="162"/>
      <c r="Q145" s="157"/>
      <c r="R145" s="157"/>
      <c r="S145" s="157"/>
      <c r="T145" s="157"/>
      <c r="U145" s="157"/>
      <c r="V145" s="157"/>
      <c r="W145" s="157"/>
    </row>
    <row r="146" spans="1:23">
      <c r="A146" s="157"/>
      <c r="B146" s="157"/>
      <c r="C146" s="157"/>
      <c r="D146" s="157"/>
      <c r="E146" s="157"/>
      <c r="F146" s="157"/>
      <c r="G146" s="157"/>
      <c r="H146" s="157"/>
      <c r="J146" s="157"/>
      <c r="K146" s="157"/>
      <c r="L146" s="157"/>
      <c r="M146" s="157"/>
      <c r="N146" s="162"/>
      <c r="O146" s="162"/>
      <c r="P146" s="162"/>
      <c r="Q146" s="157"/>
      <c r="R146" s="157"/>
      <c r="S146" s="157"/>
      <c r="T146" s="157"/>
      <c r="U146" s="157"/>
      <c r="V146" s="157"/>
      <c r="W146" s="157"/>
    </row>
    <row r="147" spans="1:23">
      <c r="A147" s="157"/>
      <c r="B147" s="157"/>
      <c r="C147" s="157"/>
      <c r="D147" s="157"/>
      <c r="E147" s="157"/>
      <c r="F147" s="157"/>
      <c r="G147" s="157"/>
      <c r="H147" s="157"/>
      <c r="J147" s="157"/>
      <c r="K147" s="157"/>
      <c r="L147" s="157"/>
      <c r="M147" s="157"/>
      <c r="N147" s="162"/>
      <c r="O147" s="162"/>
      <c r="P147" s="162"/>
      <c r="Q147" s="157"/>
      <c r="R147" s="157"/>
      <c r="S147" s="157"/>
      <c r="T147" s="157"/>
      <c r="U147" s="157"/>
      <c r="V147" s="157"/>
      <c r="W147" s="157"/>
    </row>
    <row r="148" spans="1:23">
      <c r="A148" s="157"/>
      <c r="B148" s="157"/>
      <c r="C148" s="157"/>
      <c r="D148" s="157"/>
      <c r="E148" s="157"/>
      <c r="F148" s="157"/>
      <c r="G148" s="157"/>
      <c r="H148" s="157"/>
      <c r="J148" s="157"/>
      <c r="K148" s="157"/>
      <c r="L148" s="157"/>
      <c r="M148" s="157"/>
      <c r="N148" s="162"/>
      <c r="O148" s="162"/>
      <c r="P148" s="162"/>
      <c r="Q148" s="157"/>
      <c r="R148" s="157"/>
      <c r="S148" s="157"/>
      <c r="T148" s="157"/>
      <c r="U148" s="157"/>
      <c r="V148" s="157"/>
      <c r="W148" s="157"/>
    </row>
    <row r="149" spans="1:23">
      <c r="A149" s="157"/>
      <c r="B149" s="157"/>
      <c r="C149" s="157"/>
      <c r="D149" s="157"/>
      <c r="E149" s="157"/>
      <c r="F149" s="157"/>
      <c r="G149" s="157"/>
      <c r="H149" s="157"/>
      <c r="J149" s="157"/>
      <c r="K149" s="157"/>
      <c r="L149" s="157"/>
      <c r="M149" s="157"/>
      <c r="N149" s="162"/>
      <c r="O149" s="162"/>
      <c r="P149" s="162"/>
      <c r="Q149" s="157"/>
      <c r="R149" s="157"/>
      <c r="S149" s="157"/>
      <c r="T149" s="157"/>
      <c r="U149" s="157"/>
      <c r="V149" s="157"/>
      <c r="W149" s="157"/>
    </row>
    <row r="150" spans="1:23">
      <c r="N150" s="162"/>
      <c r="O150" s="162"/>
      <c r="P150" s="162"/>
    </row>
    <row r="151" spans="1:23">
      <c r="N151" s="162"/>
      <c r="O151" s="162"/>
      <c r="P151" s="162"/>
    </row>
    <row r="152" spans="1:23">
      <c r="N152" s="162"/>
      <c r="O152" s="162"/>
      <c r="P152" s="162"/>
    </row>
    <row r="153" spans="1:23">
      <c r="N153" s="162"/>
      <c r="O153" s="162"/>
      <c r="P153" s="162"/>
    </row>
    <row r="154" spans="1:23">
      <c r="N154" s="162"/>
      <c r="O154" s="162"/>
      <c r="P154" s="162"/>
    </row>
    <row r="155" spans="1:23">
      <c r="N155" s="162"/>
      <c r="O155" s="162"/>
      <c r="P155" s="162"/>
    </row>
    <row r="156" spans="1:23">
      <c r="N156" s="162"/>
      <c r="O156" s="162"/>
      <c r="P156" s="162"/>
    </row>
    <row r="157" spans="1:23">
      <c r="N157" s="162"/>
      <c r="O157" s="162"/>
      <c r="P157" s="162"/>
    </row>
    <row r="158" spans="1:23">
      <c r="N158" s="162"/>
      <c r="O158" s="162"/>
      <c r="P158" s="162"/>
    </row>
    <row r="159" spans="1:23">
      <c r="N159" s="162"/>
      <c r="O159" s="162"/>
      <c r="P159" s="162"/>
    </row>
    <row r="160" spans="1:23">
      <c r="N160" s="162"/>
      <c r="O160" s="162"/>
      <c r="P160" s="162"/>
    </row>
    <row r="161" spans="14:16">
      <c r="N161" s="162"/>
      <c r="O161" s="162"/>
      <c r="P161" s="162"/>
    </row>
    <row r="162" spans="14:16">
      <c r="N162" s="162"/>
      <c r="O162" s="162"/>
      <c r="P162" s="162"/>
    </row>
    <row r="163" spans="14:16">
      <c r="N163" s="162"/>
      <c r="O163" s="162"/>
      <c r="P163" s="162"/>
    </row>
    <row r="164" spans="14:16">
      <c r="N164" s="162"/>
      <c r="O164" s="162"/>
      <c r="P164" s="162"/>
    </row>
    <row r="165" spans="14:16">
      <c r="N165" s="162"/>
      <c r="O165" s="162"/>
      <c r="P165" s="162"/>
    </row>
    <row r="166" spans="14:16">
      <c r="N166" s="162"/>
      <c r="O166" s="162"/>
      <c r="P166" s="162"/>
    </row>
    <row r="167" spans="14:16">
      <c r="N167" s="162"/>
      <c r="O167" s="162"/>
      <c r="P167" s="162"/>
    </row>
    <row r="168" spans="14:16">
      <c r="N168" s="162"/>
      <c r="O168" s="162"/>
      <c r="P168" s="162"/>
    </row>
    <row r="169" spans="14:16">
      <c r="N169" s="162"/>
      <c r="O169" s="162"/>
      <c r="P169" s="162"/>
    </row>
    <row r="170" spans="14:16">
      <c r="N170" s="162"/>
      <c r="O170" s="162"/>
      <c r="P170" s="162"/>
    </row>
    <row r="171" spans="14:16">
      <c r="N171" s="162"/>
      <c r="O171" s="162"/>
      <c r="P171" s="162"/>
    </row>
    <row r="172" spans="14:16">
      <c r="N172" s="162"/>
      <c r="O172" s="162"/>
      <c r="P172" s="162"/>
    </row>
    <row r="173" spans="14:16">
      <c r="N173" s="162"/>
      <c r="O173" s="162"/>
      <c r="P173" s="162"/>
    </row>
    <row r="174" spans="14:16">
      <c r="N174" s="162"/>
      <c r="O174" s="162"/>
      <c r="P174" s="162"/>
    </row>
    <row r="175" spans="14:16">
      <c r="N175" s="162"/>
      <c r="O175" s="162"/>
      <c r="P175" s="162"/>
    </row>
  </sheetData>
  <mergeCells count="94">
    <mergeCell ref="A1:L1"/>
    <mergeCell ref="A2:I2"/>
    <mergeCell ref="A3:I3"/>
    <mergeCell ref="A4:B4"/>
    <mergeCell ref="A5:A7"/>
    <mergeCell ref="B5:B7"/>
    <mergeCell ref="C5:C7"/>
    <mergeCell ref="D5:D7"/>
    <mergeCell ref="E5:E7"/>
    <mergeCell ref="F5:F7"/>
    <mergeCell ref="M8:M9"/>
    <mergeCell ref="H8:H9"/>
    <mergeCell ref="I8:I9"/>
    <mergeCell ref="J8:J9"/>
    <mergeCell ref="N5:N7"/>
    <mergeCell ref="M5:M7"/>
    <mergeCell ref="Q5:AC5"/>
    <mergeCell ref="Q6:AC6"/>
    <mergeCell ref="G5:G7"/>
    <mergeCell ref="H5:H7"/>
    <mergeCell ref="I5:I7"/>
    <mergeCell ref="J5:J7"/>
    <mergeCell ref="K5:K7"/>
    <mergeCell ref="L5:L7"/>
    <mergeCell ref="O5:O7"/>
    <mergeCell ref="A8:A9"/>
    <mergeCell ref="B8:B9"/>
    <mergeCell ref="C8:C9"/>
    <mergeCell ref="D8:D9"/>
    <mergeCell ref="E8:E9"/>
    <mergeCell ref="L10:L11"/>
    <mergeCell ref="K8:K9"/>
    <mergeCell ref="F8:F9"/>
    <mergeCell ref="G8:G9"/>
    <mergeCell ref="J12:J13"/>
    <mergeCell ref="K12:K13"/>
    <mergeCell ref="F10:F11"/>
    <mergeCell ref="G10:G11"/>
    <mergeCell ref="L8:L9"/>
    <mergeCell ref="F12:F13"/>
    <mergeCell ref="G12:G13"/>
    <mergeCell ref="H12:H13"/>
    <mergeCell ref="H10:H11"/>
    <mergeCell ref="I10:I11"/>
    <mergeCell ref="I12:I13"/>
    <mergeCell ref="J10:J11"/>
    <mergeCell ref="A12:A13"/>
    <mergeCell ref="B12:B13"/>
    <mergeCell ref="C12:C13"/>
    <mergeCell ref="D12:D13"/>
    <mergeCell ref="E12:E13"/>
    <mergeCell ref="A10:A11"/>
    <mergeCell ref="B10:B11"/>
    <mergeCell ref="C10:C11"/>
    <mergeCell ref="D10:D11"/>
    <mergeCell ref="E10:E11"/>
    <mergeCell ref="A14:A15"/>
    <mergeCell ref="B14:B15"/>
    <mergeCell ref="C14:C15"/>
    <mergeCell ref="D14:D15"/>
    <mergeCell ref="E14:E15"/>
    <mergeCell ref="F14:F15"/>
    <mergeCell ref="G14:G15"/>
    <mergeCell ref="H14:H15"/>
    <mergeCell ref="AC14:AC15"/>
    <mergeCell ref="K16:K17"/>
    <mergeCell ref="L14:L15"/>
    <mergeCell ref="M14:M15"/>
    <mergeCell ref="K18:K19"/>
    <mergeCell ref="K20:K21"/>
    <mergeCell ref="I14:I15"/>
    <mergeCell ref="J14:J15"/>
    <mergeCell ref="K14:K15"/>
    <mergeCell ref="AF8:AF9"/>
    <mergeCell ref="AG8:AG9"/>
    <mergeCell ref="AE10:AE11"/>
    <mergeCell ref="AF10:AF11"/>
    <mergeCell ref="AG10:AG11"/>
    <mergeCell ref="K10:K11"/>
    <mergeCell ref="AE14:AE15"/>
    <mergeCell ref="AF14:AF15"/>
    <mergeCell ref="AG14:AG15"/>
    <mergeCell ref="AD5:AG6"/>
    <mergeCell ref="P5:P7"/>
    <mergeCell ref="AC12:AC13"/>
    <mergeCell ref="AC8:AC9"/>
    <mergeCell ref="AE12:AE13"/>
    <mergeCell ref="AF12:AF13"/>
    <mergeCell ref="AG12:AG13"/>
    <mergeCell ref="M10:M11"/>
    <mergeCell ref="L12:L13"/>
    <mergeCell ref="M12:M13"/>
    <mergeCell ref="AC10:AC11"/>
    <mergeCell ref="AE8:AE9"/>
  </mergeCells>
  <pageMargins left="0.70866141732283505" right="0.70866141732283505" top="0.74803149606299202" bottom="0.74803149606299202" header="0.31496062992126" footer="0.31496062992126"/>
  <pageSetup paperSize="9" scale="13" fitToHeight="0" orientation="landscape" r:id="rId1"/>
  <headerFooter>
    <oddFooter>&amp;R&amp;"Arial,Bold"&amp;20Page &amp;P of &amp;N</oddFoot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'[TAG DRAFT SDBIP 20 21 FY 2 06 2020 (003).xlsx]kpa''s'!#REF!</xm:f>
          </x14:formula1>
          <xm:sqref>E10:E13</xm:sqref>
        </x14:dataValidation>
        <x14:dataValidation type="list" allowBlank="1" showInputMessage="1" showErrorMessage="1">
          <x14:formula1>
            <xm:f>'C:\Users\ntokozod1.MSUNDUZI\AppData\Local\Microsoft\Windows\Temporary Internet Files\Content.Outlook\TOELDH22\[2021 AIRPORT- DRAFT SDBIP 20 21 FY  14 05 20.xlsx]cds strategies 17 18'!#REF!</xm:f>
          </x14:formula1>
          <xm:sqref>C10:C13</xm:sqref>
        </x14:dataValidation>
        <x14:dataValidation type="list" allowBlank="1" showInputMessage="1" showErrorMessage="1">
          <x14:formula1>
            <xm:f>'C:\Users\vimlam\AppData\Local\Microsoft\Windows\Temporary Internet Files\Content.Outlook\ZDNT5G8X\[TAG DRAFT OP 21 22 FY.xlsx]cds strategies 16 17'!#REF!</xm:f>
          </x14:formula1>
          <xm:sqref>C8:C9</xm:sqref>
        </x14:dataValidation>
        <x14:dataValidation type="list" allowBlank="1" showInputMessage="1" showErrorMessage="1">
          <x14:formula1>
            <xm:f>'C:\Users\vimlam\AppData\Local\Microsoft\Windows\Temporary Internet Files\Content.Outlook\ZDNT5G8X\[TAG DRAFT OP 21 22 FY.xlsx]kpa''s'!#REF!</xm:f>
          </x14:formula1>
          <xm:sqref>E8:E9</xm:sqref>
        </x14:dataValidation>
        <x14:dataValidation type="list" allowBlank="1" showInputMessage="1" showErrorMessage="1">
          <x14:formula1>
            <xm:f>'C:\Users\thulin\AppData\Local\Microsoft\Windows\INetCache\Content.Outlook\DXO41ZJC\[Copy of SDCE DRAFT SDBIP 21 22 FY- CITY ENTITIIES.xlsx]cds strategies 17 18'!#REF!</xm:f>
          </x14:formula1>
          <xm:sqref>C14:C15</xm:sqref>
        </x14:dataValidation>
        <x14:dataValidation type="list" allowBlank="1" showInputMessage="1" showErrorMessage="1">
          <x14:formula1>
            <xm:f>'C:\Users\thulin\AppData\Local\Microsoft\Windows\INetCache\Content.Outlook\DXO41ZJC\[Copy of SDCE DRAFT SDBIP 21 22 FY- CITY ENTITIIES.xlsx]kpa''s'!#REF!</xm:f>
          </x14:formula1>
          <xm:sqref>E14:E15</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A12"/>
  <sheetViews>
    <sheetView view="pageBreakPreview" zoomScaleNormal="100" zoomScaleSheetLayoutView="100" workbookViewId="0">
      <selection activeCell="D44" sqref="D44"/>
    </sheetView>
  </sheetViews>
  <sheetFormatPr defaultRowHeight="14.4"/>
  <cols>
    <col min="1" max="1" width="32.109375" customWidth="1"/>
  </cols>
  <sheetData>
    <row r="1" spans="1:1">
      <c r="A1" s="2" t="s">
        <v>133</v>
      </c>
    </row>
    <row r="2" spans="1:1">
      <c r="A2" s="2" t="s">
        <v>134</v>
      </c>
    </row>
    <row r="3" spans="1:1">
      <c r="A3" s="2" t="s">
        <v>135</v>
      </c>
    </row>
    <row r="4" spans="1:1">
      <c r="A4" s="2" t="s">
        <v>136</v>
      </c>
    </row>
    <row r="5" spans="1:1">
      <c r="A5" s="2" t="s">
        <v>137</v>
      </c>
    </row>
    <row r="6" spans="1:1">
      <c r="A6" s="2" t="s">
        <v>138</v>
      </c>
    </row>
    <row r="7" spans="1:1">
      <c r="A7" s="2" t="s">
        <v>139</v>
      </c>
    </row>
    <row r="8" spans="1:1">
      <c r="A8" s="2" t="s">
        <v>140</v>
      </c>
    </row>
    <row r="9" spans="1:1">
      <c r="A9" s="2" t="s">
        <v>141</v>
      </c>
    </row>
    <row r="10" spans="1:1">
      <c r="A10" s="2" t="s">
        <v>142</v>
      </c>
    </row>
    <row r="11" spans="1:1">
      <c r="A11" s="2" t="s">
        <v>143</v>
      </c>
    </row>
    <row r="12" spans="1:1">
      <c r="A12" s="2" t="s">
        <v>144</v>
      </c>
    </row>
  </sheetData>
  <pageMargins left="0.70866141732283472" right="0.70866141732283472" top="0.74803149606299213" bottom="0.74803149606299213" header="0.31496062992125984" footer="0.31496062992125984"/>
  <pageSetup paperSize="9" fitToHeight="0" orientation="portrait" horizontalDpi="300" verticalDpi="300" r:id="rId1"/>
  <headerFooter>
    <oddFooter>&amp;RPage &amp;P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B7"/>
  <sheetViews>
    <sheetView view="pageBreakPreview" topLeftCell="A2" zoomScale="145" zoomScaleNormal="100" zoomScaleSheetLayoutView="145" workbookViewId="0">
      <selection activeCell="A3" sqref="A3"/>
    </sheetView>
  </sheetViews>
  <sheetFormatPr defaultRowHeight="14.4"/>
  <cols>
    <col min="1" max="1" width="34.33203125" customWidth="1"/>
  </cols>
  <sheetData>
    <row r="1" spans="1:2">
      <c r="A1" s="3" t="s">
        <v>55</v>
      </c>
    </row>
    <row r="2" spans="1:2" ht="69.150000000000006" customHeight="1">
      <c r="A2" s="4" t="s">
        <v>61</v>
      </c>
      <c r="B2" s="19" t="s">
        <v>218</v>
      </c>
    </row>
    <row r="3" spans="1:2" ht="39.15" customHeight="1">
      <c r="A3" s="4" t="s">
        <v>62</v>
      </c>
      <c r="B3" s="19" t="s">
        <v>73</v>
      </c>
    </row>
    <row r="4" spans="1:2" ht="39.75" customHeight="1">
      <c r="A4" s="4" t="s">
        <v>63</v>
      </c>
      <c r="B4" s="19" t="s">
        <v>221</v>
      </c>
    </row>
    <row r="5" spans="1:2" ht="36" customHeight="1">
      <c r="A5" s="4" t="s">
        <v>64</v>
      </c>
      <c r="B5" s="19" t="s">
        <v>77</v>
      </c>
    </row>
    <row r="6" spans="1:2" ht="43.5" customHeight="1">
      <c r="A6" s="4" t="s">
        <v>65</v>
      </c>
      <c r="B6" s="19" t="s">
        <v>71</v>
      </c>
    </row>
    <row r="7" spans="1:2" ht="32.25" customHeight="1">
      <c r="A7" s="4" t="s">
        <v>66</v>
      </c>
      <c r="B7" s="19" t="s">
        <v>225</v>
      </c>
    </row>
  </sheetData>
  <pageMargins left="0.70866141732283472" right="0.70866141732283472" top="0.74803149606299213" bottom="0.74803149606299213" header="0.31496062992125984" footer="0.31496062992125984"/>
  <pageSetup paperSize="9" fitToHeight="0" orientation="portrait" horizontalDpi="300" verticalDpi="300" r:id="rId1"/>
  <headerFooter>
    <oddFooter>&amp;RPage &amp;P of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A6"/>
  <sheetViews>
    <sheetView view="pageBreakPreview" zoomScaleNormal="100" zoomScaleSheetLayoutView="100" workbookViewId="0">
      <selection activeCell="E11" sqref="E11"/>
    </sheetView>
  </sheetViews>
  <sheetFormatPr defaultRowHeight="14.4"/>
  <cols>
    <col min="1" max="1" width="46.44140625" customWidth="1"/>
  </cols>
  <sheetData>
    <row r="1" spans="1:1">
      <c r="A1" s="4" t="s">
        <v>55</v>
      </c>
    </row>
    <row r="2" spans="1:1">
      <c r="A2" s="4" t="s">
        <v>56</v>
      </c>
    </row>
    <row r="3" spans="1:1">
      <c r="A3" s="4" t="s">
        <v>57</v>
      </c>
    </row>
    <row r="4" spans="1:1">
      <c r="A4" s="4" t="s">
        <v>58</v>
      </c>
    </row>
    <row r="5" spans="1:1">
      <c r="A5" s="4" t="s">
        <v>59</v>
      </c>
    </row>
    <row r="6" spans="1:1" ht="28.8">
      <c r="A6" s="4" t="s">
        <v>60</v>
      </c>
    </row>
  </sheetData>
  <pageMargins left="0.7" right="0.7" top="0.75" bottom="0.75" header="0.3" footer="0.3"/>
  <pageSetup orientation="portrait"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9"/>
  <sheetViews>
    <sheetView view="pageBreakPreview" zoomScale="60" zoomScaleNormal="100" workbookViewId="0">
      <selection activeCell="A8" sqref="A8:AC39"/>
    </sheetView>
  </sheetViews>
  <sheetFormatPr defaultRowHeight="14.4"/>
  <cols>
    <col min="1" max="1" width="59.88671875" customWidth="1"/>
  </cols>
  <sheetData>
    <row r="1" spans="1:1">
      <c r="A1" s="4" t="s">
        <v>55</v>
      </c>
    </row>
    <row r="2" spans="1:1" ht="39.15" customHeight="1">
      <c r="A2" s="4" t="s">
        <v>68</v>
      </c>
    </row>
    <row r="3" spans="1:1" ht="22.5" customHeight="1">
      <c r="A3" s="4" t="s">
        <v>69</v>
      </c>
    </row>
    <row r="4" spans="1:1" ht="27.75" customHeight="1">
      <c r="A4" s="4" t="s">
        <v>96</v>
      </c>
    </row>
    <row r="5" spans="1:1" ht="27.75" customHeight="1">
      <c r="A5" s="4" t="s">
        <v>99</v>
      </c>
    </row>
    <row r="6" spans="1:1" ht="28.5" customHeight="1">
      <c r="A6" s="4" t="s">
        <v>70</v>
      </c>
    </row>
    <row r="7" spans="1:1" ht="20.25" customHeight="1">
      <c r="A7" s="4" t="s">
        <v>98</v>
      </c>
    </row>
    <row r="8" spans="1:1" ht="49.5" customHeight="1">
      <c r="A8" s="4" t="s">
        <v>97</v>
      </c>
    </row>
    <row r="9" spans="1:1" ht="21.15" customHeight="1">
      <c r="A9" s="4" t="s">
        <v>100</v>
      </c>
    </row>
  </sheetData>
  <pageMargins left="0.70866141732283472" right="0.70866141732283472" top="0.74803149606299213" bottom="0.74803149606299213" header="0.31496062992125984" footer="0.31496062992125984"/>
  <pageSetup paperSize="9" fitToHeight="0" orientation="portrait" horizontalDpi="300" verticalDpi="300" r:id="rId1"/>
  <headerFoot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33"/>
  <sheetViews>
    <sheetView view="pageBreakPreview" zoomScaleNormal="100" zoomScaleSheetLayoutView="100" workbookViewId="0">
      <selection activeCell="AJ6" sqref="AJ6"/>
    </sheetView>
  </sheetViews>
  <sheetFormatPr defaultColWidth="9.109375" defaultRowHeight="14.4"/>
  <cols>
    <col min="1" max="1" width="13.44140625" style="2" bestFit="1" customWidth="1"/>
    <col min="2" max="2" width="87.33203125" style="2" customWidth="1"/>
    <col min="3" max="16384" width="9.109375" style="2"/>
  </cols>
  <sheetData>
    <row r="1" spans="1:2" ht="21">
      <c r="A1" s="322" t="s">
        <v>288</v>
      </c>
      <c r="B1" s="322"/>
    </row>
    <row r="2" spans="1:2" ht="21">
      <c r="A2" s="323" t="s">
        <v>40</v>
      </c>
      <c r="B2" s="323"/>
    </row>
    <row r="3" spans="1:2" ht="16.2" thickBot="1">
      <c r="A3" s="324"/>
      <c r="B3" s="324"/>
    </row>
    <row r="4" spans="1:2" ht="19.5" customHeight="1" thickBot="1">
      <c r="A4" s="21" t="s">
        <v>149</v>
      </c>
      <c r="B4" s="22" t="s">
        <v>150</v>
      </c>
    </row>
    <row r="5" spans="1:2" ht="20.25" customHeight="1" thickBot="1">
      <c r="A5" s="23" t="s">
        <v>85</v>
      </c>
      <c r="B5" s="24" t="s">
        <v>364</v>
      </c>
    </row>
    <row r="6" spans="1:2" ht="21.75" customHeight="1" thickBot="1">
      <c r="A6" s="23" t="s">
        <v>84</v>
      </c>
      <c r="B6" s="24" t="s">
        <v>365</v>
      </c>
    </row>
    <row r="7" spans="1:2" ht="20.25" customHeight="1" thickBot="1">
      <c r="A7" s="23" t="s">
        <v>87</v>
      </c>
      <c r="B7" s="24" t="s">
        <v>366</v>
      </c>
    </row>
    <row r="8" spans="1:2" ht="21.75" customHeight="1" thickBot="1">
      <c r="A8" s="23" t="s">
        <v>148</v>
      </c>
      <c r="B8" s="24" t="s">
        <v>367</v>
      </c>
    </row>
    <row r="9" spans="1:2" ht="20.25" customHeight="1" thickBot="1">
      <c r="A9" s="23" t="s">
        <v>151</v>
      </c>
      <c r="B9" s="24" t="s">
        <v>152</v>
      </c>
    </row>
    <row r="10" spans="1:2" ht="20.25" customHeight="1" thickBot="1">
      <c r="A10" s="23" t="s">
        <v>325</v>
      </c>
      <c r="B10" s="24" t="s">
        <v>368</v>
      </c>
    </row>
    <row r="11" spans="1:2" ht="19.5" customHeight="1" thickBot="1">
      <c r="A11" s="23" t="s">
        <v>93</v>
      </c>
      <c r="B11" s="24" t="s">
        <v>369</v>
      </c>
    </row>
    <row r="12" spans="1:2" ht="18.75" customHeight="1" thickBot="1">
      <c r="A12" s="23" t="s">
        <v>153</v>
      </c>
      <c r="B12" s="24" t="s">
        <v>154</v>
      </c>
    </row>
    <row r="13" spans="1:2" ht="18.75" customHeight="1" thickBot="1">
      <c r="A13" s="23" t="s">
        <v>155</v>
      </c>
      <c r="B13" s="24" t="s">
        <v>156</v>
      </c>
    </row>
    <row r="14" spans="1:2" ht="20.25" customHeight="1" thickBot="1">
      <c r="A14" s="23" t="s">
        <v>157</v>
      </c>
      <c r="B14" s="24" t="s">
        <v>158</v>
      </c>
    </row>
    <row r="15" spans="1:2" ht="18" customHeight="1" thickBot="1">
      <c r="A15" s="23" t="s">
        <v>159</v>
      </c>
      <c r="B15" s="24" t="s">
        <v>160</v>
      </c>
    </row>
    <row r="16" spans="1:2" ht="18.75" customHeight="1" thickBot="1">
      <c r="A16" s="23" t="s">
        <v>83</v>
      </c>
      <c r="B16" s="24" t="s">
        <v>370</v>
      </c>
    </row>
    <row r="17" spans="1:2" ht="18.75" customHeight="1" thickBot="1">
      <c r="A17" s="23" t="s">
        <v>95</v>
      </c>
      <c r="B17" s="24" t="s">
        <v>371</v>
      </c>
    </row>
    <row r="18" spans="1:2" ht="18" customHeight="1" thickBot="1">
      <c r="A18" s="23" t="s">
        <v>86</v>
      </c>
      <c r="B18" s="24" t="s">
        <v>372</v>
      </c>
    </row>
    <row r="19" spans="1:2" ht="19.5" customHeight="1" thickBot="1">
      <c r="A19" s="23" t="s">
        <v>91</v>
      </c>
      <c r="B19" s="24" t="s">
        <v>255</v>
      </c>
    </row>
    <row r="20" spans="1:2" ht="21" thickBot="1">
      <c r="A20" s="23" t="s">
        <v>80</v>
      </c>
      <c r="B20" s="24" t="s">
        <v>373</v>
      </c>
    </row>
    <row r="21" spans="1:2" ht="21" thickBot="1">
      <c r="A21" s="23" t="s">
        <v>90</v>
      </c>
      <c r="B21" s="24" t="s">
        <v>374</v>
      </c>
    </row>
    <row r="22" spans="1:2" ht="21" thickBot="1">
      <c r="A22" s="23" t="s">
        <v>81</v>
      </c>
      <c r="B22" s="24" t="s">
        <v>161</v>
      </c>
    </row>
    <row r="23" spans="1:2" ht="21" thickBot="1">
      <c r="A23" s="23" t="s">
        <v>162</v>
      </c>
      <c r="B23" s="24" t="s">
        <v>163</v>
      </c>
    </row>
    <row r="24" spans="1:2" ht="41.4" thickBot="1">
      <c r="A24" s="23" t="s">
        <v>164</v>
      </c>
      <c r="B24" s="24" t="s">
        <v>165</v>
      </c>
    </row>
    <row r="25" spans="1:2" ht="21" thickBot="1">
      <c r="A25" s="23" t="s">
        <v>88</v>
      </c>
      <c r="B25" s="24" t="s">
        <v>375</v>
      </c>
    </row>
    <row r="26" spans="1:2" ht="21" thickBot="1">
      <c r="A26" s="23" t="s">
        <v>166</v>
      </c>
      <c r="B26" s="24" t="s">
        <v>167</v>
      </c>
    </row>
    <row r="27" spans="1:2" ht="21" thickBot="1">
      <c r="A27" s="23" t="s">
        <v>168</v>
      </c>
      <c r="B27" s="24" t="s">
        <v>169</v>
      </c>
    </row>
    <row r="28" spans="1:2" ht="21" thickBot="1">
      <c r="A28" s="23" t="s">
        <v>145</v>
      </c>
      <c r="B28" s="24" t="s">
        <v>376</v>
      </c>
    </row>
    <row r="29" spans="1:2" ht="21" thickBot="1">
      <c r="A29" s="23" t="s">
        <v>82</v>
      </c>
      <c r="B29" s="24" t="s">
        <v>170</v>
      </c>
    </row>
    <row r="30" spans="1:2" ht="21" thickBot="1">
      <c r="A30" s="23" t="s">
        <v>89</v>
      </c>
      <c r="B30" s="24" t="s">
        <v>377</v>
      </c>
    </row>
    <row r="31" spans="1:2" ht="21" thickBot="1">
      <c r="A31" s="23" t="s">
        <v>92</v>
      </c>
      <c r="B31" s="24" t="s">
        <v>378</v>
      </c>
    </row>
    <row r="32" spans="1:2" ht="21" thickBot="1">
      <c r="A32" s="23" t="s">
        <v>94</v>
      </c>
      <c r="B32" s="24" t="s">
        <v>379</v>
      </c>
    </row>
    <row r="33" spans="1:2" ht="20.399999999999999">
      <c r="A33" s="25"/>
      <c r="B33"/>
    </row>
  </sheetData>
  <sortState ref="A4:B22">
    <sortCondition ref="A4"/>
  </sortState>
  <mergeCells count="3">
    <mergeCell ref="A1:B1"/>
    <mergeCell ref="A2:B2"/>
    <mergeCell ref="A3:B3"/>
  </mergeCells>
  <pageMargins left="0.70866141732283505" right="0.70866141732283505" top="0.74803149606299202" bottom="0.74803149606299202" header="0.31496062992126" footer="0.31496062992126"/>
  <pageSetup paperSize="9" scale="86" fitToHeight="0" orientation="portrait" r:id="rId1"/>
  <headerFooter>
    <oddFooter>&amp;R&amp;"Arial,Bold"&amp;16Page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21"/>
  <sheetViews>
    <sheetView view="pageBreakPreview" zoomScale="50" zoomScaleNormal="80" zoomScaleSheetLayoutView="50" workbookViewId="0">
      <selection activeCell="K9" sqref="K9"/>
    </sheetView>
  </sheetViews>
  <sheetFormatPr defaultColWidth="8.88671875" defaultRowHeight="14.4"/>
  <cols>
    <col min="1" max="1" width="22.44140625" style="17" customWidth="1"/>
    <col min="2" max="2" width="14.44140625" style="2" bestFit="1" customWidth="1"/>
    <col min="3" max="3" width="16" style="2" customWidth="1"/>
    <col min="4" max="4" width="16.6640625" style="2" customWidth="1"/>
    <col min="5" max="5" width="18.109375" style="2" customWidth="1"/>
    <col min="6" max="6" width="15.109375" style="2" customWidth="1"/>
    <col min="7" max="7" width="14.33203125" style="2" customWidth="1"/>
    <col min="8" max="8" width="14.88671875" style="2" customWidth="1"/>
    <col min="9" max="9" width="14.44140625" style="2" customWidth="1"/>
    <col min="10" max="10" width="14.44140625" style="2" bestFit="1" customWidth="1"/>
    <col min="11" max="11" width="16.88671875" style="2" customWidth="1"/>
    <col min="12" max="12" width="14.44140625" style="2" customWidth="1"/>
    <col min="13" max="13" width="17.44140625" style="2" customWidth="1"/>
    <col min="14" max="14" width="18.88671875" style="2" customWidth="1"/>
    <col min="15" max="16384" width="8.88671875" style="2"/>
  </cols>
  <sheetData>
    <row r="1" spans="1:14" ht="18">
      <c r="A1" s="325" t="s">
        <v>41</v>
      </c>
      <c r="B1" s="325"/>
      <c r="C1" s="325"/>
      <c r="D1" s="325"/>
      <c r="E1" s="325"/>
      <c r="F1" s="325"/>
      <c r="G1" s="325"/>
      <c r="H1" s="325"/>
      <c r="I1" s="325"/>
      <c r="J1" s="325"/>
      <c r="K1" s="325"/>
      <c r="L1" s="325"/>
      <c r="M1" s="325"/>
      <c r="N1" s="325"/>
    </row>
    <row r="2" spans="1:14" ht="18">
      <c r="A2" s="107" t="s">
        <v>38</v>
      </c>
      <c r="B2" s="325" t="s">
        <v>1138</v>
      </c>
      <c r="C2" s="325"/>
      <c r="D2" s="325"/>
      <c r="E2" s="325"/>
      <c r="F2" s="325"/>
      <c r="G2" s="325"/>
      <c r="H2" s="325"/>
      <c r="I2" s="325"/>
      <c r="J2" s="325"/>
      <c r="K2" s="325"/>
      <c r="L2" s="325"/>
      <c r="M2" s="325"/>
      <c r="N2" s="325"/>
    </row>
    <row r="3" spans="1:14" ht="57.15" customHeight="1">
      <c r="A3" s="101" t="s">
        <v>171</v>
      </c>
      <c r="B3" s="102" t="s">
        <v>172</v>
      </c>
      <c r="C3" s="101" t="s">
        <v>13</v>
      </c>
      <c r="D3" s="101" t="s">
        <v>173</v>
      </c>
      <c r="E3" s="101" t="s">
        <v>174</v>
      </c>
      <c r="F3" s="101" t="s">
        <v>175</v>
      </c>
      <c r="G3" s="101" t="s">
        <v>176</v>
      </c>
      <c r="H3" s="101" t="s">
        <v>18</v>
      </c>
      <c r="I3" s="101" t="s">
        <v>177</v>
      </c>
      <c r="J3" s="101" t="s">
        <v>178</v>
      </c>
      <c r="K3" s="101" t="s">
        <v>21</v>
      </c>
      <c r="L3" s="101" t="s">
        <v>179</v>
      </c>
      <c r="M3" s="101" t="s">
        <v>180</v>
      </c>
      <c r="N3" s="103" t="s">
        <v>1140</v>
      </c>
    </row>
    <row r="4" spans="1:14" ht="39.15" customHeight="1">
      <c r="A4" s="104" t="s">
        <v>181</v>
      </c>
      <c r="B4" s="224">
        <v>110114881.27706783</v>
      </c>
      <c r="C4" s="224">
        <v>110114881.27706783</v>
      </c>
      <c r="D4" s="224">
        <v>110114881.27706783</v>
      </c>
      <c r="E4" s="224">
        <v>110114881.27706783</v>
      </c>
      <c r="F4" s="224">
        <v>110114881.27706783</v>
      </c>
      <c r="G4" s="224">
        <v>110114881.27706783</v>
      </c>
      <c r="H4" s="224">
        <v>110114881.27706783</v>
      </c>
      <c r="I4" s="224">
        <v>110114881.27706783</v>
      </c>
      <c r="J4" s="224">
        <v>110114881.27706783</v>
      </c>
      <c r="K4" s="224">
        <v>110114881.27706783</v>
      </c>
      <c r="L4" s="224">
        <v>110114881.27706783</v>
      </c>
      <c r="M4" s="224">
        <v>110114881.27706783</v>
      </c>
      <c r="N4" s="225">
        <f>SUM(B4:M4)</f>
        <v>1321378575.3248138</v>
      </c>
    </row>
    <row r="5" spans="1:14" ht="61.5" customHeight="1">
      <c r="A5" s="105" t="s">
        <v>182</v>
      </c>
      <c r="B5" s="108"/>
      <c r="C5" s="108"/>
      <c r="D5" s="108"/>
      <c r="E5" s="108"/>
      <c r="F5" s="108"/>
      <c r="G5" s="108"/>
      <c r="H5" s="108"/>
      <c r="I5" s="108"/>
      <c r="J5" s="108"/>
      <c r="K5" s="108"/>
      <c r="L5" s="108"/>
      <c r="M5" s="108"/>
      <c r="N5" s="225">
        <f t="shared" ref="N5:N19" si="0">SUM(B5:M5)</f>
        <v>0</v>
      </c>
    </row>
    <row r="6" spans="1:14" ht="47.55" customHeight="1">
      <c r="A6" s="105" t="s">
        <v>183</v>
      </c>
      <c r="B6" s="224">
        <v>246824537.36935151</v>
      </c>
      <c r="C6" s="224">
        <v>246824537.36935151</v>
      </c>
      <c r="D6" s="224">
        <v>246824537.36935151</v>
      </c>
      <c r="E6" s="224">
        <v>246824537.36935151</v>
      </c>
      <c r="F6" s="224">
        <v>246824537.36935151</v>
      </c>
      <c r="G6" s="224">
        <v>246824537.36935151</v>
      </c>
      <c r="H6" s="224">
        <v>246824537.36935151</v>
      </c>
      <c r="I6" s="224">
        <v>246824537.36935151</v>
      </c>
      <c r="J6" s="224">
        <v>246824537.36935151</v>
      </c>
      <c r="K6" s="224">
        <v>246824537.36935151</v>
      </c>
      <c r="L6" s="224">
        <v>246824537.36935151</v>
      </c>
      <c r="M6" s="224">
        <v>246824537.36935151</v>
      </c>
      <c r="N6" s="225">
        <f t="shared" si="0"/>
        <v>2961894448.4322171</v>
      </c>
    </row>
    <row r="7" spans="1:14" ht="42.45" customHeight="1">
      <c r="A7" s="105" t="s">
        <v>184</v>
      </c>
      <c r="B7" s="224">
        <v>64434784.288437687</v>
      </c>
      <c r="C7" s="224">
        <v>64434784.288437687</v>
      </c>
      <c r="D7" s="224">
        <v>64434784.288437687</v>
      </c>
      <c r="E7" s="224">
        <v>64434784.288437687</v>
      </c>
      <c r="F7" s="224">
        <v>64434784.288437687</v>
      </c>
      <c r="G7" s="224">
        <v>64434784.288437687</v>
      </c>
      <c r="H7" s="224">
        <v>64434784.288437687</v>
      </c>
      <c r="I7" s="224">
        <v>64434784.288437687</v>
      </c>
      <c r="J7" s="224">
        <v>64434784.288437687</v>
      </c>
      <c r="K7" s="224">
        <v>64434784.288437687</v>
      </c>
      <c r="L7" s="224">
        <v>64434784.288437687</v>
      </c>
      <c r="M7" s="224">
        <v>64434784.288437687</v>
      </c>
      <c r="N7" s="225">
        <f t="shared" si="0"/>
        <v>773217411.46125233</v>
      </c>
    </row>
    <row r="8" spans="1:14" ht="42.45" customHeight="1">
      <c r="A8" s="105" t="s">
        <v>185</v>
      </c>
      <c r="B8" s="224">
        <v>13346242.745966902</v>
      </c>
      <c r="C8" s="224">
        <v>13346242.745966902</v>
      </c>
      <c r="D8" s="224">
        <v>13346242.745966902</v>
      </c>
      <c r="E8" s="224">
        <v>13346242.745966902</v>
      </c>
      <c r="F8" s="224">
        <v>13346242.745966902</v>
      </c>
      <c r="G8" s="224">
        <v>13346242.745966902</v>
      </c>
      <c r="H8" s="224">
        <v>13346242.745966902</v>
      </c>
      <c r="I8" s="224">
        <v>13346242.745966902</v>
      </c>
      <c r="J8" s="224">
        <v>13346242.745966902</v>
      </c>
      <c r="K8" s="224">
        <v>13346242.745966902</v>
      </c>
      <c r="L8" s="224">
        <v>13346242.745966902</v>
      </c>
      <c r="M8" s="224">
        <v>13346242.745966902</v>
      </c>
      <c r="N8" s="225">
        <f t="shared" si="0"/>
        <v>160154912.95160282</v>
      </c>
    </row>
    <row r="9" spans="1:14" ht="44.55" customHeight="1">
      <c r="A9" s="105" t="s">
        <v>186</v>
      </c>
      <c r="B9" s="224">
        <v>10213075.066886039</v>
      </c>
      <c r="C9" s="224">
        <v>10213075.066886039</v>
      </c>
      <c r="D9" s="224">
        <v>10213075.066886039</v>
      </c>
      <c r="E9" s="224">
        <v>10213075.066886039</v>
      </c>
      <c r="F9" s="224">
        <v>10213075.066886039</v>
      </c>
      <c r="G9" s="224">
        <v>10213075.066886039</v>
      </c>
      <c r="H9" s="224">
        <v>10213075.066886039</v>
      </c>
      <c r="I9" s="224">
        <v>10213075.066886039</v>
      </c>
      <c r="J9" s="224">
        <v>10213075.066886039</v>
      </c>
      <c r="K9" s="224">
        <v>10213075.066886039</v>
      </c>
      <c r="L9" s="224">
        <v>10213075.066886039</v>
      </c>
      <c r="M9" s="224">
        <v>10213075.066886039</v>
      </c>
      <c r="N9" s="225">
        <f t="shared" si="0"/>
        <v>122556900.80263247</v>
      </c>
    </row>
    <row r="10" spans="1:14" ht="45.45" customHeight="1">
      <c r="A10" s="105" t="s">
        <v>187</v>
      </c>
      <c r="B10" s="108"/>
      <c r="C10" s="108"/>
      <c r="D10" s="108"/>
      <c r="E10" s="108"/>
      <c r="F10" s="108"/>
      <c r="G10" s="108"/>
      <c r="H10" s="108"/>
      <c r="I10" s="108"/>
      <c r="J10" s="108"/>
      <c r="K10" s="108"/>
      <c r="L10" s="108"/>
      <c r="M10" s="108"/>
      <c r="N10" s="225">
        <f t="shared" si="0"/>
        <v>0</v>
      </c>
    </row>
    <row r="11" spans="1:14" ht="43.5" customHeight="1">
      <c r="A11" s="105" t="s">
        <v>188</v>
      </c>
      <c r="B11" s="224">
        <v>2552876.1083370415</v>
      </c>
      <c r="C11" s="224">
        <v>2552876.1083370415</v>
      </c>
      <c r="D11" s="224">
        <v>2552876.1083370415</v>
      </c>
      <c r="E11" s="224">
        <v>2552876.1083370415</v>
      </c>
      <c r="F11" s="224">
        <v>2552876.1083370415</v>
      </c>
      <c r="G11" s="224">
        <v>2552876.1083370415</v>
      </c>
      <c r="H11" s="224">
        <v>2552876.1083370415</v>
      </c>
      <c r="I11" s="224">
        <v>2552876.1083370415</v>
      </c>
      <c r="J11" s="224">
        <v>2552876.1083370415</v>
      </c>
      <c r="K11" s="224">
        <v>2552876.1083370415</v>
      </c>
      <c r="L11" s="224">
        <v>2552876.1083370415</v>
      </c>
      <c r="M11" s="224">
        <v>2552876.1083370415</v>
      </c>
      <c r="N11" s="225">
        <f t="shared" si="0"/>
        <v>30634513.300044496</v>
      </c>
    </row>
    <row r="12" spans="1:14" ht="57.45" customHeight="1">
      <c r="A12" s="105" t="s">
        <v>189</v>
      </c>
      <c r="B12" s="224">
        <v>1330662.9189256562</v>
      </c>
      <c r="C12" s="224">
        <v>1330662.9189256562</v>
      </c>
      <c r="D12" s="224">
        <v>1330662.9189256562</v>
      </c>
      <c r="E12" s="224">
        <v>1330662.9189256562</v>
      </c>
      <c r="F12" s="224">
        <v>1330662.9189256562</v>
      </c>
      <c r="G12" s="224">
        <v>1330662.9189256562</v>
      </c>
      <c r="H12" s="224">
        <v>1330662.9189256562</v>
      </c>
      <c r="I12" s="224">
        <v>1330662.9189256562</v>
      </c>
      <c r="J12" s="224">
        <v>1330662.9189256562</v>
      </c>
      <c r="K12" s="224">
        <v>1330662.9189256562</v>
      </c>
      <c r="L12" s="224">
        <v>1330662.9189256562</v>
      </c>
      <c r="M12" s="224">
        <v>1330662.9189256562</v>
      </c>
      <c r="N12" s="225">
        <f t="shared" si="0"/>
        <v>15967955.027107874</v>
      </c>
    </row>
    <row r="13" spans="1:14" ht="61.5" customHeight="1">
      <c r="A13" s="105" t="s">
        <v>190</v>
      </c>
      <c r="B13" s="224">
        <v>17774107.1548733</v>
      </c>
      <c r="C13" s="224">
        <v>17774107.1548733</v>
      </c>
      <c r="D13" s="224">
        <v>17774107.1548733</v>
      </c>
      <c r="E13" s="224">
        <v>17774107.1548733</v>
      </c>
      <c r="F13" s="224">
        <v>17774107.1548733</v>
      </c>
      <c r="G13" s="224">
        <v>17774107.1548733</v>
      </c>
      <c r="H13" s="224">
        <v>17774107.1548733</v>
      </c>
      <c r="I13" s="224">
        <v>17774107.1548733</v>
      </c>
      <c r="J13" s="224">
        <v>17774107.1548733</v>
      </c>
      <c r="K13" s="224">
        <v>17774107.1548733</v>
      </c>
      <c r="L13" s="224">
        <v>17774107.1548733</v>
      </c>
      <c r="M13" s="224">
        <v>17774107.1548733</v>
      </c>
      <c r="N13" s="225">
        <f t="shared" si="0"/>
        <v>213289285.85847965</v>
      </c>
    </row>
    <row r="14" spans="1:14" ht="40.5" customHeight="1">
      <c r="A14" s="105" t="s">
        <v>191</v>
      </c>
      <c r="B14" s="108"/>
      <c r="C14" s="108"/>
      <c r="D14" s="108"/>
      <c r="E14" s="108"/>
      <c r="F14" s="108"/>
      <c r="G14" s="108"/>
      <c r="H14" s="108"/>
      <c r="I14" s="108"/>
      <c r="J14" s="108"/>
      <c r="K14" s="108"/>
      <c r="L14" s="108"/>
      <c r="M14" s="108"/>
      <c r="N14" s="225">
        <f t="shared" si="0"/>
        <v>0</v>
      </c>
    </row>
    <row r="15" spans="1:14" ht="37.950000000000003" customHeight="1">
      <c r="A15" s="105" t="s">
        <v>192</v>
      </c>
      <c r="B15" s="224">
        <v>157897.82882816251</v>
      </c>
      <c r="C15" s="224">
        <v>157897.82882816251</v>
      </c>
      <c r="D15" s="224">
        <v>157897.82882816251</v>
      </c>
      <c r="E15" s="224">
        <v>157897.82882816251</v>
      </c>
      <c r="F15" s="224">
        <v>157897.82882816251</v>
      </c>
      <c r="G15" s="224">
        <v>157897.82882816251</v>
      </c>
      <c r="H15" s="224">
        <v>157897.82882816251</v>
      </c>
      <c r="I15" s="224">
        <v>157897.82882816251</v>
      </c>
      <c r="J15" s="224">
        <v>157897.82882816251</v>
      </c>
      <c r="K15" s="224">
        <v>157897.82882816251</v>
      </c>
      <c r="L15" s="224">
        <v>157897.82882816251</v>
      </c>
      <c r="M15" s="224">
        <v>157897.82882816251</v>
      </c>
      <c r="N15" s="225">
        <f t="shared" si="0"/>
        <v>1894773.9459379502</v>
      </c>
    </row>
    <row r="16" spans="1:14" ht="39.450000000000003" customHeight="1">
      <c r="A16" s="105" t="s">
        <v>287</v>
      </c>
      <c r="B16" s="224">
        <v>98288.82894118753</v>
      </c>
      <c r="C16" s="224">
        <v>98288.82894118753</v>
      </c>
      <c r="D16" s="224">
        <v>98288.82894118753</v>
      </c>
      <c r="E16" s="224">
        <v>98288.82894118753</v>
      </c>
      <c r="F16" s="224">
        <v>98288.82894118753</v>
      </c>
      <c r="G16" s="224">
        <v>98288.82894118753</v>
      </c>
      <c r="H16" s="224">
        <v>98288.82894118753</v>
      </c>
      <c r="I16" s="224">
        <v>98288.82894118753</v>
      </c>
      <c r="J16" s="224">
        <v>98288.82894118753</v>
      </c>
      <c r="K16" s="224">
        <v>98288.82894118753</v>
      </c>
      <c r="L16" s="224">
        <v>98288.82894118753</v>
      </c>
      <c r="M16" s="224">
        <v>98288.82894118753</v>
      </c>
      <c r="N16" s="225">
        <f t="shared" si="0"/>
        <v>1179465.9472942506</v>
      </c>
    </row>
    <row r="17" spans="1:14" ht="40.5" customHeight="1">
      <c r="A17" s="105" t="s">
        <v>193</v>
      </c>
      <c r="B17" s="224">
        <v>52841.982032583335</v>
      </c>
      <c r="C17" s="224">
        <v>52841.982032583335</v>
      </c>
      <c r="D17" s="224">
        <v>52841.982032583335</v>
      </c>
      <c r="E17" s="224">
        <v>52841.982032583335</v>
      </c>
      <c r="F17" s="224">
        <v>52841.982032583335</v>
      </c>
      <c r="G17" s="224">
        <v>52841.982032583335</v>
      </c>
      <c r="H17" s="224">
        <v>52841.982032583335</v>
      </c>
      <c r="I17" s="224">
        <v>52841.982032583335</v>
      </c>
      <c r="J17" s="224">
        <v>52841.982032583335</v>
      </c>
      <c r="K17" s="224">
        <v>52841.982032583335</v>
      </c>
      <c r="L17" s="224">
        <v>52841.982032583335</v>
      </c>
      <c r="M17" s="224">
        <v>52841.982032583335</v>
      </c>
      <c r="N17" s="225">
        <f t="shared" si="0"/>
        <v>634103.78439100005</v>
      </c>
    </row>
    <row r="18" spans="1:14" ht="55.95" customHeight="1">
      <c r="A18" s="105" t="s">
        <v>194</v>
      </c>
      <c r="B18" s="224">
        <v>55101319.5625</v>
      </c>
      <c r="C18" s="224">
        <v>55101319.5625</v>
      </c>
      <c r="D18" s="224">
        <v>55101319.5625</v>
      </c>
      <c r="E18" s="224">
        <v>55101319.5625</v>
      </c>
      <c r="F18" s="224">
        <v>55101319.5625</v>
      </c>
      <c r="G18" s="224">
        <v>55101319.5625</v>
      </c>
      <c r="H18" s="224">
        <v>55101319.5625</v>
      </c>
      <c r="I18" s="224">
        <v>55101319.5625</v>
      </c>
      <c r="J18" s="224">
        <v>55101319.5625</v>
      </c>
      <c r="K18" s="224">
        <v>55101319.5625</v>
      </c>
      <c r="L18" s="224">
        <v>55101319.5625</v>
      </c>
      <c r="M18" s="224">
        <v>55101319.5625</v>
      </c>
      <c r="N18" s="225">
        <f t="shared" si="0"/>
        <v>661215834.75</v>
      </c>
    </row>
    <row r="19" spans="1:14" ht="43.5" customHeight="1">
      <c r="A19" s="105" t="s">
        <v>195</v>
      </c>
      <c r="B19" s="224">
        <v>12857246.303951086</v>
      </c>
      <c r="C19" s="224">
        <v>12857246.303951086</v>
      </c>
      <c r="D19" s="224">
        <v>12857246.303951086</v>
      </c>
      <c r="E19" s="224">
        <v>12857246.303951086</v>
      </c>
      <c r="F19" s="224">
        <v>12857246.303951086</v>
      </c>
      <c r="G19" s="224">
        <v>12857246.303951086</v>
      </c>
      <c r="H19" s="224">
        <v>12857246.303951086</v>
      </c>
      <c r="I19" s="224">
        <v>12857246.303951086</v>
      </c>
      <c r="J19" s="224">
        <v>12857246.303951086</v>
      </c>
      <c r="K19" s="224">
        <v>12857246.303951086</v>
      </c>
      <c r="L19" s="224">
        <v>12857246.303951086</v>
      </c>
      <c r="M19" s="224">
        <v>12857246.303951086</v>
      </c>
      <c r="N19" s="225">
        <f t="shared" si="0"/>
        <v>154286955.64741305</v>
      </c>
    </row>
    <row r="20" spans="1:14" ht="43.5" customHeight="1">
      <c r="A20" s="105" t="s">
        <v>196</v>
      </c>
      <c r="B20" s="108"/>
      <c r="C20" s="108"/>
      <c r="D20" s="108"/>
      <c r="E20" s="108"/>
      <c r="F20" s="108"/>
      <c r="G20" s="108"/>
      <c r="H20" s="108"/>
      <c r="I20" s="108"/>
      <c r="J20" s="108"/>
      <c r="K20" s="108"/>
      <c r="L20" s="108"/>
      <c r="M20" s="108"/>
      <c r="N20" s="224"/>
    </row>
    <row r="21" spans="1:14" s="17" customFormat="1" ht="78.45" customHeight="1">
      <c r="A21" s="105" t="s">
        <v>197</v>
      </c>
      <c r="B21" s="225">
        <f>SUM(B4:B20)</f>
        <v>534858761.43609899</v>
      </c>
      <c r="C21" s="225">
        <f t="shared" ref="C21:N21" si="1">SUM(C4:C20)</f>
        <v>534858761.43609899</v>
      </c>
      <c r="D21" s="225">
        <f t="shared" si="1"/>
        <v>534858761.43609899</v>
      </c>
      <c r="E21" s="225">
        <f t="shared" si="1"/>
        <v>534858761.43609899</v>
      </c>
      <c r="F21" s="225">
        <f t="shared" si="1"/>
        <v>534858761.43609899</v>
      </c>
      <c r="G21" s="225">
        <f t="shared" si="1"/>
        <v>534858761.43609899</v>
      </c>
      <c r="H21" s="225">
        <f t="shared" si="1"/>
        <v>534858761.43609899</v>
      </c>
      <c r="I21" s="225">
        <f t="shared" si="1"/>
        <v>534858761.43609899</v>
      </c>
      <c r="J21" s="225">
        <f t="shared" si="1"/>
        <v>534858761.43609899</v>
      </c>
      <c r="K21" s="225">
        <f t="shared" si="1"/>
        <v>534858761.43609899</v>
      </c>
      <c r="L21" s="225">
        <f t="shared" si="1"/>
        <v>534858761.43609899</v>
      </c>
      <c r="M21" s="225">
        <f t="shared" si="1"/>
        <v>534858761.43609899</v>
      </c>
      <c r="N21" s="225">
        <f t="shared" si="1"/>
        <v>6418305137.2331877</v>
      </c>
    </row>
  </sheetData>
  <mergeCells count="2">
    <mergeCell ref="A1:N1"/>
    <mergeCell ref="B2:N2"/>
  </mergeCells>
  <pageMargins left="0.70866141732283472" right="0.70866141732283472" top="0.74803149606299213" bottom="0.74803149606299213" header="0.31496062992125984" footer="0.31496062992125984"/>
  <pageSetup paperSize="9" scale="50" fitToHeight="0" orientation="landscape" r:id="rId1"/>
  <headerFooter>
    <oddFooter>&amp;R&amp;"Arial,Bold"&amp;20Page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11"/>
  <sheetViews>
    <sheetView view="pageBreakPreview" topLeftCell="A3" zoomScale="50" zoomScaleNormal="80" zoomScaleSheetLayoutView="50" workbookViewId="0">
      <selection activeCell="K9" sqref="K9"/>
    </sheetView>
  </sheetViews>
  <sheetFormatPr defaultColWidth="9.109375" defaultRowHeight="14.4"/>
  <cols>
    <col min="1" max="1" width="23.21875" style="42" customWidth="1"/>
    <col min="2" max="2" width="15.109375" style="42" customWidth="1"/>
    <col min="3" max="11" width="17.88671875" style="42" bestFit="1" customWidth="1"/>
    <col min="12" max="12" width="17.44140625" style="42" customWidth="1"/>
    <col min="13" max="13" width="19" style="42" customWidth="1"/>
    <col min="14" max="14" width="16.21875" style="42" customWidth="1"/>
    <col min="15" max="16384" width="9.109375" style="42"/>
  </cols>
  <sheetData>
    <row r="1" spans="1:14" ht="21">
      <c r="A1" s="326" t="s">
        <v>42</v>
      </c>
      <c r="B1" s="326"/>
      <c r="C1" s="326"/>
      <c r="D1" s="326"/>
      <c r="E1" s="326"/>
      <c r="F1" s="326"/>
      <c r="G1" s="326"/>
      <c r="H1" s="326"/>
      <c r="I1" s="326"/>
      <c r="J1" s="326"/>
      <c r="K1" s="326"/>
      <c r="L1" s="326"/>
      <c r="M1" s="326"/>
      <c r="N1" s="326"/>
    </row>
    <row r="2" spans="1:14" ht="21">
      <c r="A2" s="106" t="s">
        <v>38</v>
      </c>
      <c r="B2" s="326" t="s">
        <v>1139</v>
      </c>
      <c r="C2" s="326"/>
      <c r="D2" s="326"/>
      <c r="E2" s="326"/>
      <c r="F2" s="326"/>
      <c r="G2" s="326"/>
      <c r="H2" s="326"/>
      <c r="I2" s="326"/>
      <c r="J2" s="326"/>
      <c r="K2" s="326"/>
      <c r="L2" s="326"/>
      <c r="M2" s="326"/>
      <c r="N2" s="326"/>
    </row>
    <row r="3" spans="1:14" ht="85.5" customHeight="1">
      <c r="A3" s="57" t="s">
        <v>171</v>
      </c>
      <c r="B3" s="58" t="s">
        <v>172</v>
      </c>
      <c r="C3" s="57" t="s">
        <v>13</v>
      </c>
      <c r="D3" s="57" t="s">
        <v>173</v>
      </c>
      <c r="E3" s="57" t="s">
        <v>174</v>
      </c>
      <c r="F3" s="57" t="s">
        <v>175</v>
      </c>
      <c r="G3" s="57" t="s">
        <v>176</v>
      </c>
      <c r="H3" s="57" t="s">
        <v>18</v>
      </c>
      <c r="I3" s="57" t="s">
        <v>177</v>
      </c>
      <c r="J3" s="57" t="s">
        <v>178</v>
      </c>
      <c r="K3" s="57" t="s">
        <v>21</v>
      </c>
      <c r="L3" s="57" t="s">
        <v>179</v>
      </c>
      <c r="M3" s="57" t="s">
        <v>180</v>
      </c>
      <c r="N3" s="59" t="s">
        <v>1140</v>
      </c>
    </row>
    <row r="4" spans="1:14" ht="45.45" customHeight="1">
      <c r="A4" s="60" t="s">
        <v>146</v>
      </c>
      <c r="B4" s="61"/>
      <c r="C4" s="61"/>
      <c r="D4" s="61"/>
      <c r="E4" s="61"/>
      <c r="F4" s="61"/>
      <c r="G4" s="61"/>
      <c r="H4" s="61"/>
      <c r="I4" s="61"/>
      <c r="J4" s="61"/>
      <c r="K4" s="61"/>
      <c r="L4" s="61"/>
      <c r="M4" s="61"/>
      <c r="N4" s="62"/>
    </row>
    <row r="5" spans="1:14" ht="47.1" customHeight="1">
      <c r="A5" s="63" t="s">
        <v>198</v>
      </c>
      <c r="B5" s="224">
        <v>5226.2390930750007</v>
      </c>
      <c r="C5" s="224">
        <v>5226.2390930750007</v>
      </c>
      <c r="D5" s="224">
        <v>5226.2390930750007</v>
      </c>
      <c r="E5" s="224">
        <v>5226.2390930750007</v>
      </c>
      <c r="F5" s="224">
        <v>5226.2390930750007</v>
      </c>
      <c r="G5" s="224">
        <v>5226.2390930750007</v>
      </c>
      <c r="H5" s="224">
        <v>5226.2390930750007</v>
      </c>
      <c r="I5" s="224">
        <v>5226.2390930750007</v>
      </c>
      <c r="J5" s="224">
        <v>5226.2390930750007</v>
      </c>
      <c r="K5" s="224">
        <v>5226.2390930750007</v>
      </c>
      <c r="L5" s="224">
        <v>5226.2390930750007</v>
      </c>
      <c r="M5" s="224">
        <v>5226.2390930750007</v>
      </c>
      <c r="N5" s="225">
        <f t="shared" ref="N5:N10" si="0">SUM(B5:M5)</f>
        <v>62714.869116899994</v>
      </c>
    </row>
    <row r="6" spans="1:14" ht="44.55" customHeight="1">
      <c r="A6" s="63" t="s">
        <v>199</v>
      </c>
      <c r="B6" s="224">
        <v>162990920.90634695</v>
      </c>
      <c r="C6" s="224">
        <v>162990920.90634695</v>
      </c>
      <c r="D6" s="224">
        <v>162990920.90634695</v>
      </c>
      <c r="E6" s="224">
        <v>162990920.90634695</v>
      </c>
      <c r="F6" s="224">
        <v>162990920.90634695</v>
      </c>
      <c r="G6" s="224">
        <v>162990920.90634695</v>
      </c>
      <c r="H6" s="224">
        <v>162990920.90634695</v>
      </c>
      <c r="I6" s="224">
        <v>162990920.90634695</v>
      </c>
      <c r="J6" s="224">
        <v>162990920.90634695</v>
      </c>
      <c r="K6" s="224">
        <v>162990920.90634695</v>
      </c>
      <c r="L6" s="224">
        <v>162990920.90634695</v>
      </c>
      <c r="M6" s="224">
        <v>162990920.90634695</v>
      </c>
      <c r="N6" s="225">
        <f t="shared" si="0"/>
        <v>1955891050.8761637</v>
      </c>
    </row>
    <row r="7" spans="1:14" ht="61.95" customHeight="1">
      <c r="A7" s="63" t="s">
        <v>200</v>
      </c>
      <c r="B7" s="224">
        <v>17555233.226719379</v>
      </c>
      <c r="C7" s="224">
        <v>17555233.226719379</v>
      </c>
      <c r="D7" s="224">
        <v>17555233.226719379</v>
      </c>
      <c r="E7" s="224">
        <v>17555233.226719379</v>
      </c>
      <c r="F7" s="224">
        <v>17555233.226719379</v>
      </c>
      <c r="G7" s="224">
        <v>17555233.226719379</v>
      </c>
      <c r="H7" s="224">
        <v>17555233.226719379</v>
      </c>
      <c r="I7" s="224">
        <v>17555233.226719379</v>
      </c>
      <c r="J7" s="224">
        <v>17555233.226719379</v>
      </c>
      <c r="K7" s="224">
        <v>17555233.226719379</v>
      </c>
      <c r="L7" s="224">
        <v>17555233.226719379</v>
      </c>
      <c r="M7" s="224">
        <v>17555233.226719379</v>
      </c>
      <c r="N7" s="225">
        <f t="shared" si="0"/>
        <v>210662798.72063255</v>
      </c>
    </row>
    <row r="8" spans="1:14" ht="43.2" customHeight="1">
      <c r="A8" s="63" t="s">
        <v>201</v>
      </c>
      <c r="B8" s="224">
        <v>507842.07110231253</v>
      </c>
      <c r="C8" s="224">
        <v>507842.07110231253</v>
      </c>
      <c r="D8" s="224">
        <v>507842.07110231253</v>
      </c>
      <c r="E8" s="224">
        <v>507842.07110231253</v>
      </c>
      <c r="F8" s="224">
        <v>507842.07110231253</v>
      </c>
      <c r="G8" s="224">
        <v>507842.07110231253</v>
      </c>
      <c r="H8" s="224">
        <v>507842.07110231253</v>
      </c>
      <c r="I8" s="224">
        <v>507842.07110231253</v>
      </c>
      <c r="J8" s="224">
        <v>507842.07110231253</v>
      </c>
      <c r="K8" s="224">
        <v>507842.07110231253</v>
      </c>
      <c r="L8" s="224">
        <v>507842.07110231253</v>
      </c>
      <c r="M8" s="224">
        <v>507842.07110231253</v>
      </c>
      <c r="N8" s="225">
        <f t="shared" si="0"/>
        <v>6094104.8532277523</v>
      </c>
    </row>
    <row r="9" spans="1:14" ht="53.1" customHeight="1">
      <c r="A9" s="63" t="s">
        <v>202</v>
      </c>
      <c r="B9" s="224">
        <v>394875962.011388</v>
      </c>
      <c r="C9" s="224">
        <v>394875962.011388</v>
      </c>
      <c r="D9" s="224">
        <v>394875962.011388</v>
      </c>
      <c r="E9" s="224">
        <v>394875962.011388</v>
      </c>
      <c r="F9" s="224">
        <v>394875962.011388</v>
      </c>
      <c r="G9" s="224">
        <v>394875962.011388</v>
      </c>
      <c r="H9" s="224">
        <v>394875962.011388</v>
      </c>
      <c r="I9" s="224">
        <v>394875962.011388</v>
      </c>
      <c r="J9" s="224">
        <v>394875962.011388</v>
      </c>
      <c r="K9" s="224">
        <v>394875962.011388</v>
      </c>
      <c r="L9" s="224">
        <v>394875962.011388</v>
      </c>
      <c r="M9" s="224">
        <v>394875962.011388</v>
      </c>
      <c r="N9" s="225">
        <f t="shared" si="0"/>
        <v>4738511544.1366549</v>
      </c>
    </row>
    <row r="10" spans="1:14" ht="68.55" customHeight="1">
      <c r="A10" s="63" t="s">
        <v>203</v>
      </c>
      <c r="B10" s="224">
        <v>16223164.345377063</v>
      </c>
      <c r="C10" s="224">
        <v>16223164.345377063</v>
      </c>
      <c r="D10" s="224">
        <v>16223164.345377063</v>
      </c>
      <c r="E10" s="224">
        <v>16223164.345377063</v>
      </c>
      <c r="F10" s="224">
        <v>16223164.345377063</v>
      </c>
      <c r="G10" s="224">
        <v>16223164.345377063</v>
      </c>
      <c r="H10" s="224">
        <v>16223164.345377063</v>
      </c>
      <c r="I10" s="224">
        <v>16223164.345377063</v>
      </c>
      <c r="J10" s="224">
        <v>16223164.345377063</v>
      </c>
      <c r="K10" s="224">
        <v>16223164.345377063</v>
      </c>
      <c r="L10" s="224">
        <v>16223164.345377063</v>
      </c>
      <c r="M10" s="224">
        <v>16223164.345377063</v>
      </c>
      <c r="N10" s="225">
        <f t="shared" si="0"/>
        <v>194677972.14452472</v>
      </c>
    </row>
    <row r="11" spans="1:14" ht="40.5" customHeight="1">
      <c r="A11" s="61" t="s">
        <v>204</v>
      </c>
      <c r="B11" s="225">
        <f>SUM(B5:B10)</f>
        <v>592158348.80002677</v>
      </c>
      <c r="C11" s="225">
        <f t="shared" ref="C11:N11" si="1">SUM(C5:C10)</f>
        <v>592158348.80002677</v>
      </c>
      <c r="D11" s="225">
        <f t="shared" si="1"/>
        <v>592158348.80002677</v>
      </c>
      <c r="E11" s="225">
        <f t="shared" si="1"/>
        <v>592158348.80002677</v>
      </c>
      <c r="F11" s="225">
        <f t="shared" si="1"/>
        <v>592158348.80002677</v>
      </c>
      <c r="G11" s="225">
        <f t="shared" si="1"/>
        <v>592158348.80002677</v>
      </c>
      <c r="H11" s="225">
        <f t="shared" si="1"/>
        <v>592158348.80002677</v>
      </c>
      <c r="I11" s="225">
        <f t="shared" si="1"/>
        <v>592158348.80002677</v>
      </c>
      <c r="J11" s="225">
        <f t="shared" si="1"/>
        <v>592158348.80002677</v>
      </c>
      <c r="K11" s="225">
        <f t="shared" si="1"/>
        <v>592158348.80002677</v>
      </c>
      <c r="L11" s="225">
        <f t="shared" si="1"/>
        <v>592158348.80002677</v>
      </c>
      <c r="M11" s="225">
        <f t="shared" si="1"/>
        <v>592158348.80002677</v>
      </c>
      <c r="N11" s="225">
        <f t="shared" si="1"/>
        <v>7105900185.6003199</v>
      </c>
    </row>
  </sheetData>
  <mergeCells count="2">
    <mergeCell ref="A1:N1"/>
    <mergeCell ref="B2:N2"/>
  </mergeCells>
  <pageMargins left="0.70866141732283472" right="0.70866141732283472" top="0.74803149606299213" bottom="0.74803149606299213" header="0.31496062992125984" footer="0.31496062992125984"/>
  <pageSetup paperSize="9" scale="46" fitToHeight="0" orientation="landscape" r:id="rId1"/>
  <headerFooter>
    <oddFooter>&amp;R&amp;"Arial,Bold"&amp;20Page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N16"/>
  <sheetViews>
    <sheetView view="pageBreakPreview" topLeftCell="A6" zoomScale="50" zoomScaleNormal="80" zoomScaleSheetLayoutView="50" workbookViewId="0">
      <selection activeCell="K9" sqref="K9"/>
    </sheetView>
  </sheetViews>
  <sheetFormatPr defaultColWidth="9.109375" defaultRowHeight="14.4"/>
  <cols>
    <col min="1" max="1" width="33.44140625" style="42" customWidth="1"/>
    <col min="2" max="2" width="14.33203125" style="42" customWidth="1"/>
    <col min="3" max="3" width="15" style="42" customWidth="1"/>
    <col min="4" max="4" width="17.33203125" style="42" bestFit="1" customWidth="1"/>
    <col min="5" max="5" width="14.88671875" style="42" customWidth="1"/>
    <col min="6" max="6" width="16" style="42" customWidth="1"/>
    <col min="7" max="7" width="16" style="42" bestFit="1" customWidth="1"/>
    <col min="8" max="9" width="15.33203125" style="42" customWidth="1"/>
    <col min="10" max="10" width="14" style="42" bestFit="1" customWidth="1"/>
    <col min="11" max="11" width="14.6640625" style="42" customWidth="1"/>
    <col min="12" max="12" width="13.6640625" style="42" customWidth="1"/>
    <col min="13" max="13" width="19.109375" style="42" customWidth="1"/>
    <col min="14" max="14" width="18.88671875" style="42" customWidth="1"/>
    <col min="15" max="16384" width="9.109375" style="42"/>
  </cols>
  <sheetData>
    <row r="1" spans="1:14" ht="21">
      <c r="A1" s="326" t="s">
        <v>43</v>
      </c>
      <c r="B1" s="326"/>
      <c r="C1" s="326"/>
      <c r="D1" s="326"/>
      <c r="E1" s="326"/>
      <c r="F1" s="326"/>
      <c r="G1" s="326"/>
      <c r="H1" s="326"/>
      <c r="I1" s="326"/>
      <c r="J1" s="326"/>
      <c r="K1" s="326"/>
      <c r="L1" s="326"/>
      <c r="M1" s="326"/>
      <c r="N1" s="326"/>
    </row>
    <row r="2" spans="1:14" ht="21">
      <c r="A2" s="106" t="s">
        <v>38</v>
      </c>
      <c r="B2" s="326" t="s">
        <v>1138</v>
      </c>
      <c r="C2" s="326"/>
      <c r="D2" s="326"/>
      <c r="E2" s="326"/>
      <c r="F2" s="326"/>
      <c r="G2" s="326"/>
      <c r="H2" s="326"/>
      <c r="I2" s="326"/>
      <c r="J2" s="326"/>
      <c r="K2" s="326"/>
      <c r="L2" s="326"/>
      <c r="M2" s="326"/>
      <c r="N2" s="326"/>
    </row>
    <row r="3" spans="1:14" ht="66.75" customHeight="1">
      <c r="A3" s="57" t="s">
        <v>171</v>
      </c>
      <c r="B3" s="58" t="s">
        <v>172</v>
      </c>
      <c r="C3" s="57" t="s">
        <v>13</v>
      </c>
      <c r="D3" s="57" t="s">
        <v>173</v>
      </c>
      <c r="E3" s="57" t="s">
        <v>174</v>
      </c>
      <c r="F3" s="57" t="s">
        <v>175</v>
      </c>
      <c r="G3" s="57" t="s">
        <v>176</v>
      </c>
      <c r="H3" s="57" t="s">
        <v>18</v>
      </c>
      <c r="I3" s="57" t="s">
        <v>177</v>
      </c>
      <c r="J3" s="57" t="s">
        <v>178</v>
      </c>
      <c r="K3" s="57" t="s">
        <v>21</v>
      </c>
      <c r="L3" s="57" t="s">
        <v>179</v>
      </c>
      <c r="M3" s="57" t="s">
        <v>180</v>
      </c>
      <c r="N3" s="59" t="s">
        <v>1140</v>
      </c>
    </row>
    <row r="4" spans="1:14" ht="44.55" customHeight="1">
      <c r="A4" s="64" t="s">
        <v>205</v>
      </c>
      <c r="B4" s="224">
        <v>127261543.80510008</v>
      </c>
      <c r="C4" s="224">
        <v>127261543.80510008</v>
      </c>
      <c r="D4" s="224">
        <v>127261543.80510008</v>
      </c>
      <c r="E4" s="224">
        <v>127261543.80510008</v>
      </c>
      <c r="F4" s="224">
        <v>127261543.80510008</v>
      </c>
      <c r="G4" s="224">
        <v>127261543.80510008</v>
      </c>
      <c r="H4" s="224">
        <v>127261543.80510008</v>
      </c>
      <c r="I4" s="224">
        <v>127261543.80510008</v>
      </c>
      <c r="J4" s="224">
        <v>127261543.80510008</v>
      </c>
      <c r="K4" s="224">
        <v>127261543.80510008</v>
      </c>
      <c r="L4" s="224">
        <v>127261543.80510008</v>
      </c>
      <c r="M4" s="224">
        <v>127261543.80510008</v>
      </c>
      <c r="N4" s="225">
        <f>SUM(B4:M4)</f>
        <v>1527138525.6612005</v>
      </c>
    </row>
    <row r="5" spans="1:14" ht="45.15" customHeight="1">
      <c r="A5" s="65" t="s">
        <v>206</v>
      </c>
      <c r="B5" s="224">
        <v>4694410.1260000011</v>
      </c>
      <c r="C5" s="224">
        <v>4694410.1260000011</v>
      </c>
      <c r="D5" s="224">
        <v>4694410.1260000011</v>
      </c>
      <c r="E5" s="224">
        <v>4694410.1260000011</v>
      </c>
      <c r="F5" s="224">
        <v>4694410.1260000011</v>
      </c>
      <c r="G5" s="224">
        <v>4694410.1260000011</v>
      </c>
      <c r="H5" s="224">
        <v>4694410.1260000011</v>
      </c>
      <c r="I5" s="224">
        <v>4694410.1260000011</v>
      </c>
      <c r="J5" s="224">
        <v>4694410.1260000011</v>
      </c>
      <c r="K5" s="224">
        <v>4694410.1260000011</v>
      </c>
      <c r="L5" s="224">
        <v>4694410.1260000011</v>
      </c>
      <c r="M5" s="224">
        <v>4694410.1260000011</v>
      </c>
      <c r="N5" s="225">
        <f t="shared" ref="N5:N13" si="0">SUM(B5:M5)</f>
        <v>56332921.512000017</v>
      </c>
    </row>
    <row r="6" spans="1:14" ht="43.5" customHeight="1">
      <c r="A6" s="66" t="s">
        <v>207</v>
      </c>
      <c r="B6" s="224">
        <v>12500000</v>
      </c>
      <c r="C6" s="224">
        <v>12500000</v>
      </c>
      <c r="D6" s="224">
        <v>12500000</v>
      </c>
      <c r="E6" s="224">
        <v>12500000</v>
      </c>
      <c r="F6" s="224">
        <v>12500000</v>
      </c>
      <c r="G6" s="224">
        <v>12500000</v>
      </c>
      <c r="H6" s="224">
        <v>12500000</v>
      </c>
      <c r="I6" s="224">
        <v>12500000</v>
      </c>
      <c r="J6" s="224">
        <v>12500000</v>
      </c>
      <c r="K6" s="224">
        <v>12500000</v>
      </c>
      <c r="L6" s="224">
        <v>12500000</v>
      </c>
      <c r="M6" s="224">
        <v>12500000</v>
      </c>
      <c r="N6" s="225">
        <f t="shared" si="0"/>
        <v>150000000</v>
      </c>
    </row>
    <row r="7" spans="1:14" ht="47.1" customHeight="1">
      <c r="A7" s="66" t="s">
        <v>208</v>
      </c>
      <c r="B7" s="224">
        <v>35076858.136666663</v>
      </c>
      <c r="C7" s="224">
        <v>35076858.136666663</v>
      </c>
      <c r="D7" s="224">
        <v>35076858.136666663</v>
      </c>
      <c r="E7" s="224">
        <v>35076858.136666663</v>
      </c>
      <c r="F7" s="224">
        <v>35076858.136666663</v>
      </c>
      <c r="G7" s="224">
        <v>35076858.136666663</v>
      </c>
      <c r="H7" s="224">
        <v>35076858.136666663</v>
      </c>
      <c r="I7" s="224">
        <v>35076858.136666663</v>
      </c>
      <c r="J7" s="224">
        <v>35076858.136666663</v>
      </c>
      <c r="K7" s="224">
        <v>35076858.136666663</v>
      </c>
      <c r="L7" s="224">
        <v>35076858.136666663</v>
      </c>
      <c r="M7" s="224">
        <v>35076858.136666663</v>
      </c>
      <c r="N7" s="225">
        <f t="shared" si="0"/>
        <v>420922297.63999993</v>
      </c>
    </row>
    <row r="8" spans="1:14" ht="42.45" customHeight="1">
      <c r="A8" s="66" t="s">
        <v>209</v>
      </c>
      <c r="B8" s="224">
        <v>2893689.3272083332</v>
      </c>
      <c r="C8" s="224">
        <v>2893689.3272083332</v>
      </c>
      <c r="D8" s="224">
        <v>2893689.3272083332</v>
      </c>
      <c r="E8" s="224">
        <v>2893689.3272083332</v>
      </c>
      <c r="F8" s="224">
        <v>2893689.3272083332</v>
      </c>
      <c r="G8" s="224">
        <v>2893689.3272083332</v>
      </c>
      <c r="H8" s="224">
        <v>2893689.3272083332</v>
      </c>
      <c r="I8" s="224">
        <v>2893689.3272083332</v>
      </c>
      <c r="J8" s="224">
        <v>2893689.3272083332</v>
      </c>
      <c r="K8" s="224">
        <v>2893689.3272083332</v>
      </c>
      <c r="L8" s="224">
        <v>2893689.3272083332</v>
      </c>
      <c r="M8" s="224">
        <v>2893689.3272083332</v>
      </c>
      <c r="N8" s="225">
        <f t="shared" si="0"/>
        <v>34724271.9265</v>
      </c>
    </row>
    <row r="9" spans="1:14" ht="47.1" customHeight="1">
      <c r="A9" s="65" t="s">
        <v>210</v>
      </c>
      <c r="B9" s="224">
        <v>182116085.75166667</v>
      </c>
      <c r="C9" s="224">
        <v>182116085.75166667</v>
      </c>
      <c r="D9" s="224">
        <v>182116085.75166667</v>
      </c>
      <c r="E9" s="224">
        <v>182116085.75166667</v>
      </c>
      <c r="F9" s="224">
        <v>182116085.75166667</v>
      </c>
      <c r="G9" s="224">
        <v>182116085.75166667</v>
      </c>
      <c r="H9" s="224">
        <v>182116085.75166667</v>
      </c>
      <c r="I9" s="224">
        <v>182116085.75166667</v>
      </c>
      <c r="J9" s="224">
        <v>182116085.75166667</v>
      </c>
      <c r="K9" s="224">
        <v>182116085.75166667</v>
      </c>
      <c r="L9" s="224">
        <v>182116085.75166667</v>
      </c>
      <c r="M9" s="224">
        <v>182116085.75166667</v>
      </c>
      <c r="N9" s="225">
        <f t="shared" si="0"/>
        <v>2185393029.0199995</v>
      </c>
    </row>
    <row r="10" spans="1:14" ht="43.2" customHeight="1">
      <c r="A10" s="66" t="s">
        <v>211</v>
      </c>
      <c r="B10" s="226">
        <v>69210009.946847171</v>
      </c>
      <c r="C10" s="226">
        <v>69210009.946847171</v>
      </c>
      <c r="D10" s="226">
        <v>69210009.946847171</v>
      </c>
      <c r="E10" s="226">
        <v>69210009.946847171</v>
      </c>
      <c r="F10" s="226">
        <v>69210009.946847171</v>
      </c>
      <c r="G10" s="226">
        <v>69210009.946847171</v>
      </c>
      <c r="H10" s="226">
        <v>69210009.946847171</v>
      </c>
      <c r="I10" s="226">
        <v>69210009.946847171</v>
      </c>
      <c r="J10" s="226">
        <v>69210009.946847171</v>
      </c>
      <c r="K10" s="226">
        <v>69210009.946847171</v>
      </c>
      <c r="L10" s="226">
        <v>69210009.946847171</v>
      </c>
      <c r="M10" s="226">
        <v>69210009.946847171</v>
      </c>
      <c r="N10" s="225">
        <f t="shared" si="0"/>
        <v>830520119.36216629</v>
      </c>
    </row>
    <row r="11" spans="1:14" ht="43.95" customHeight="1">
      <c r="A11" s="66" t="s">
        <v>212</v>
      </c>
      <c r="B11" s="224">
        <v>54537978.068807341</v>
      </c>
      <c r="C11" s="224">
        <v>54537978.068807341</v>
      </c>
      <c r="D11" s="224">
        <v>54537978.068807341</v>
      </c>
      <c r="E11" s="224">
        <v>54537978.068807341</v>
      </c>
      <c r="F11" s="224">
        <v>54537978.068807341</v>
      </c>
      <c r="G11" s="224">
        <v>54537978.068807341</v>
      </c>
      <c r="H11" s="224">
        <v>54537978.068807341</v>
      </c>
      <c r="I11" s="224">
        <v>54537978.068807341</v>
      </c>
      <c r="J11" s="224">
        <v>54537978.068807341</v>
      </c>
      <c r="K11" s="224">
        <v>54537978.068807341</v>
      </c>
      <c r="L11" s="224">
        <v>54537978.068807341</v>
      </c>
      <c r="M11" s="224">
        <v>54537978.068807341</v>
      </c>
      <c r="N11" s="225">
        <f t="shared" si="0"/>
        <v>654455736.82568824</v>
      </c>
    </row>
    <row r="12" spans="1:14" ht="46.05" customHeight="1">
      <c r="A12" s="66" t="s">
        <v>213</v>
      </c>
      <c r="B12" s="224">
        <v>3821906.904576683</v>
      </c>
      <c r="C12" s="224">
        <v>3821906.904576683</v>
      </c>
      <c r="D12" s="224">
        <v>3821906.904576683</v>
      </c>
      <c r="E12" s="224">
        <v>3821906.904576683</v>
      </c>
      <c r="F12" s="224">
        <v>3821906.904576683</v>
      </c>
      <c r="G12" s="224">
        <v>3821906.904576683</v>
      </c>
      <c r="H12" s="224">
        <v>3821906.904576683</v>
      </c>
      <c r="I12" s="224">
        <v>3821906.904576683</v>
      </c>
      <c r="J12" s="224">
        <v>3821906.904576683</v>
      </c>
      <c r="K12" s="224">
        <v>3821906.904576683</v>
      </c>
      <c r="L12" s="224">
        <v>3821906.904576683</v>
      </c>
      <c r="M12" s="224">
        <v>3821906.904576683</v>
      </c>
      <c r="N12" s="225">
        <f t="shared" si="0"/>
        <v>45862882.854920186</v>
      </c>
    </row>
    <row r="13" spans="1:14" ht="45.45" customHeight="1">
      <c r="A13" s="66" t="s">
        <v>214</v>
      </c>
      <c r="B13" s="224">
        <v>15415701.219431922</v>
      </c>
      <c r="C13" s="224">
        <v>15415701.219431922</v>
      </c>
      <c r="D13" s="224">
        <v>15415701.219431922</v>
      </c>
      <c r="E13" s="224">
        <v>15415701.219431922</v>
      </c>
      <c r="F13" s="224">
        <v>15415701.219431922</v>
      </c>
      <c r="G13" s="224">
        <v>15415701.219431922</v>
      </c>
      <c r="H13" s="224">
        <v>15415701.219431922</v>
      </c>
      <c r="I13" s="224">
        <v>15415701.219431922</v>
      </c>
      <c r="J13" s="224">
        <v>15415701.219431922</v>
      </c>
      <c r="K13" s="224">
        <v>15415701.219431922</v>
      </c>
      <c r="L13" s="224">
        <v>15415701.219431922</v>
      </c>
      <c r="M13" s="224">
        <v>15415701.219431922</v>
      </c>
      <c r="N13" s="225">
        <f t="shared" si="0"/>
        <v>184988414.63318312</v>
      </c>
    </row>
    <row r="14" spans="1:14" ht="47.1" customHeight="1">
      <c r="A14" s="66" t="s">
        <v>215</v>
      </c>
      <c r="B14" s="224">
        <v>0</v>
      </c>
      <c r="C14" s="170"/>
      <c r="D14" s="170"/>
      <c r="E14" s="170"/>
      <c r="F14" s="170"/>
      <c r="G14" s="170"/>
      <c r="H14" s="170"/>
      <c r="I14" s="170"/>
      <c r="J14" s="170"/>
      <c r="K14" s="170"/>
      <c r="L14" s="170"/>
      <c r="M14" s="170"/>
      <c r="N14" s="224"/>
    </row>
    <row r="15" spans="1:14" ht="44.55" customHeight="1">
      <c r="A15" s="67" t="s">
        <v>216</v>
      </c>
      <c r="B15" s="225">
        <f>SUM(B4:B14)</f>
        <v>507528183.28630489</v>
      </c>
      <c r="C15" s="225">
        <f t="shared" ref="C15:M15" si="1">SUM(C4:C14)</f>
        <v>507528183.28630489</v>
      </c>
      <c r="D15" s="225">
        <f t="shared" si="1"/>
        <v>507528183.28630489</v>
      </c>
      <c r="E15" s="225">
        <f t="shared" si="1"/>
        <v>507528183.28630489</v>
      </c>
      <c r="F15" s="225">
        <f t="shared" si="1"/>
        <v>507528183.28630489</v>
      </c>
      <c r="G15" s="225">
        <f t="shared" si="1"/>
        <v>507528183.28630489</v>
      </c>
      <c r="H15" s="225">
        <f t="shared" si="1"/>
        <v>507528183.28630489</v>
      </c>
      <c r="I15" s="225">
        <f t="shared" si="1"/>
        <v>507528183.28630489</v>
      </c>
      <c r="J15" s="225">
        <f t="shared" si="1"/>
        <v>507528183.28630489</v>
      </c>
      <c r="K15" s="225">
        <f t="shared" si="1"/>
        <v>507528183.28630489</v>
      </c>
      <c r="L15" s="225">
        <f t="shared" si="1"/>
        <v>507528183.28630489</v>
      </c>
      <c r="M15" s="225">
        <f t="shared" si="1"/>
        <v>507528183.28630489</v>
      </c>
      <c r="N15" s="225">
        <f>SUM(B15:M15)</f>
        <v>6090338199.4356575</v>
      </c>
    </row>
    <row r="16" spans="1:14" ht="25.5" customHeight="1"/>
  </sheetData>
  <mergeCells count="2">
    <mergeCell ref="A1:N1"/>
    <mergeCell ref="B2:N2"/>
  </mergeCells>
  <pageMargins left="0.70866141732283472" right="0.70866141732283472" top="0.74803149606299213" bottom="0.74803149606299213" header="0.31496062992125984" footer="0.31496062992125984"/>
  <pageSetup paperSize="9" scale="50" fitToHeight="0" orientation="landscape" r:id="rId1"/>
  <headerFooter>
    <oddFooter>&amp;R&amp;"Arial,Bold"&amp;20Page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2"/>
  <sheetViews>
    <sheetView view="pageBreakPreview" zoomScale="50" zoomScaleNormal="80" zoomScaleSheetLayoutView="50" workbookViewId="0">
      <selection activeCell="M3" sqref="M3"/>
    </sheetView>
  </sheetViews>
  <sheetFormatPr defaultColWidth="9.109375" defaultRowHeight="17.399999999999999"/>
  <cols>
    <col min="1" max="1" width="29.88671875" style="40" customWidth="1"/>
    <col min="2" max="2" width="15.44140625" style="40" customWidth="1"/>
    <col min="3" max="3" width="15.33203125" style="40" customWidth="1"/>
    <col min="4" max="4" width="18.44140625" style="40" bestFit="1" customWidth="1"/>
    <col min="5" max="5" width="15.6640625" style="40" bestFit="1" customWidth="1"/>
    <col min="6" max="6" width="17.88671875" style="40" bestFit="1" customWidth="1"/>
    <col min="7" max="7" width="16.88671875" style="40" bestFit="1" customWidth="1"/>
    <col min="8" max="8" width="14.44140625" style="40" bestFit="1" customWidth="1"/>
    <col min="9" max="9" width="15.88671875" style="40" bestFit="1" customWidth="1"/>
    <col min="10" max="10" width="14.44140625" style="40" bestFit="1" customWidth="1"/>
    <col min="11" max="11" width="14.6640625" style="40" customWidth="1"/>
    <col min="12" max="13" width="14.44140625" style="40" bestFit="1" customWidth="1"/>
    <col min="14" max="14" width="18.88671875" style="40" customWidth="1"/>
    <col min="15" max="16384" width="9.109375" style="40"/>
  </cols>
  <sheetData>
    <row r="1" spans="1:15" ht="21">
      <c r="A1" s="326" t="s">
        <v>44</v>
      </c>
      <c r="B1" s="326"/>
      <c r="C1" s="326"/>
      <c r="D1" s="326"/>
      <c r="E1" s="326"/>
      <c r="F1" s="326"/>
      <c r="G1" s="326"/>
      <c r="H1" s="326"/>
      <c r="I1" s="326"/>
      <c r="J1" s="326"/>
      <c r="K1" s="326"/>
      <c r="L1" s="326"/>
      <c r="M1" s="326"/>
      <c r="N1" s="326"/>
    </row>
    <row r="2" spans="1:15" ht="21">
      <c r="A2" s="106" t="s">
        <v>38</v>
      </c>
      <c r="B2" s="326" t="s">
        <v>1138</v>
      </c>
      <c r="C2" s="326"/>
      <c r="D2" s="326"/>
      <c r="E2" s="326"/>
      <c r="F2" s="326"/>
      <c r="G2" s="326"/>
      <c r="H2" s="326"/>
      <c r="I2" s="326"/>
      <c r="J2" s="326"/>
      <c r="K2" s="326"/>
      <c r="L2" s="326"/>
      <c r="M2" s="326"/>
      <c r="N2" s="326"/>
    </row>
    <row r="3" spans="1:15" ht="67.2" customHeight="1">
      <c r="A3" s="57" t="s">
        <v>171</v>
      </c>
      <c r="B3" s="58" t="s">
        <v>172</v>
      </c>
      <c r="C3" s="57" t="s">
        <v>13</v>
      </c>
      <c r="D3" s="57" t="s">
        <v>173</v>
      </c>
      <c r="E3" s="57" t="s">
        <v>174</v>
      </c>
      <c r="F3" s="57" t="s">
        <v>175</v>
      </c>
      <c r="G3" s="57" t="s">
        <v>176</v>
      </c>
      <c r="H3" s="57" t="s">
        <v>18</v>
      </c>
      <c r="I3" s="57" t="s">
        <v>177</v>
      </c>
      <c r="J3" s="57" t="s">
        <v>178</v>
      </c>
      <c r="K3" s="57" t="s">
        <v>21</v>
      </c>
      <c r="L3" s="57" t="s">
        <v>179</v>
      </c>
      <c r="M3" s="57" t="s">
        <v>180</v>
      </c>
      <c r="N3" s="59" t="s">
        <v>1141</v>
      </c>
      <c r="O3" s="41"/>
    </row>
    <row r="4" spans="1:15" ht="44.25" customHeight="1">
      <c r="A4" s="193" t="s">
        <v>217</v>
      </c>
      <c r="B4" s="227"/>
      <c r="C4" s="227"/>
      <c r="D4" s="227"/>
      <c r="E4" s="227"/>
      <c r="F4" s="227"/>
      <c r="G4" s="227"/>
      <c r="H4" s="227"/>
      <c r="I4" s="227"/>
      <c r="J4" s="227"/>
      <c r="K4" s="227"/>
      <c r="L4" s="227"/>
      <c r="M4" s="227"/>
      <c r="N4" s="227"/>
    </row>
    <row r="5" spans="1:15" ht="47.1" customHeight="1">
      <c r="A5" s="227" t="s">
        <v>198</v>
      </c>
      <c r="B5" s="226">
        <v>753333.33333333337</v>
      </c>
      <c r="C5" s="226">
        <v>753333.33333333337</v>
      </c>
      <c r="D5" s="226">
        <v>753333.33333333337</v>
      </c>
      <c r="E5" s="226">
        <v>753333.33333333337</v>
      </c>
      <c r="F5" s="226">
        <v>753333.33333333337</v>
      </c>
      <c r="G5" s="226">
        <v>753333.33333333337</v>
      </c>
      <c r="H5" s="226">
        <v>753333.33333333337</v>
      </c>
      <c r="I5" s="226">
        <v>753333.33333333337</v>
      </c>
      <c r="J5" s="226">
        <v>753333.33333333337</v>
      </c>
      <c r="K5" s="226">
        <v>753333.33333333337</v>
      </c>
      <c r="L5" s="226">
        <v>753333.33333333337</v>
      </c>
      <c r="M5" s="226">
        <v>753333.33333333337</v>
      </c>
      <c r="N5" s="228">
        <f t="shared" ref="N5:N10" si="0">SUM(B5:M5)</f>
        <v>9039999.9999999981</v>
      </c>
    </row>
    <row r="6" spans="1:15" ht="46.05" customHeight="1">
      <c r="A6" s="227" t="s">
        <v>199</v>
      </c>
      <c r="B6" s="226">
        <v>3321399.7458333336</v>
      </c>
      <c r="C6" s="226">
        <v>3321399.7458333336</v>
      </c>
      <c r="D6" s="226">
        <v>3321399.7458333336</v>
      </c>
      <c r="E6" s="226">
        <v>3321399.7458333336</v>
      </c>
      <c r="F6" s="226">
        <v>3321399.7458333336</v>
      </c>
      <c r="G6" s="226">
        <v>3321399.7458333336</v>
      </c>
      <c r="H6" s="226">
        <v>3321399.7458333336</v>
      </c>
      <c r="I6" s="226">
        <v>3321399.7458333336</v>
      </c>
      <c r="J6" s="226">
        <v>3321399.7458333336</v>
      </c>
      <c r="K6" s="226">
        <v>3321399.7458333336</v>
      </c>
      <c r="L6" s="226">
        <v>3321399.7458333336</v>
      </c>
      <c r="M6" s="226">
        <v>3321399.7458333336</v>
      </c>
      <c r="N6" s="228">
        <f t="shared" si="0"/>
        <v>39856796.950000003</v>
      </c>
    </row>
    <row r="7" spans="1:15" ht="48" customHeight="1">
      <c r="A7" s="229" t="s">
        <v>200</v>
      </c>
      <c r="B7" s="226">
        <v>5255833.33</v>
      </c>
      <c r="C7" s="226">
        <v>5255833.33</v>
      </c>
      <c r="D7" s="226">
        <v>5255833.33</v>
      </c>
      <c r="E7" s="226">
        <v>5255833.33</v>
      </c>
      <c r="F7" s="226">
        <v>5255833.33</v>
      </c>
      <c r="G7" s="226">
        <v>5255833.33</v>
      </c>
      <c r="H7" s="226">
        <v>5255833.33</v>
      </c>
      <c r="I7" s="226">
        <v>5255833.33</v>
      </c>
      <c r="J7" s="226">
        <v>5255833.33</v>
      </c>
      <c r="K7" s="226">
        <v>5255833.33</v>
      </c>
      <c r="L7" s="226">
        <v>5255833.33</v>
      </c>
      <c r="M7" s="226">
        <v>5255833.33</v>
      </c>
      <c r="N7" s="228">
        <f t="shared" si="0"/>
        <v>63069999.959999986</v>
      </c>
    </row>
    <row r="8" spans="1:15" ht="47.1" customHeight="1">
      <c r="A8" s="227" t="s">
        <v>201</v>
      </c>
      <c r="B8" s="226">
        <v>371468.75</v>
      </c>
      <c r="C8" s="226">
        <v>371468.75</v>
      </c>
      <c r="D8" s="226">
        <v>371468.75</v>
      </c>
      <c r="E8" s="226">
        <v>371468.75</v>
      </c>
      <c r="F8" s="226">
        <v>371468.75</v>
      </c>
      <c r="G8" s="226">
        <v>371468.75</v>
      </c>
      <c r="H8" s="226">
        <v>371468.75</v>
      </c>
      <c r="I8" s="226">
        <v>371468.75</v>
      </c>
      <c r="J8" s="226">
        <v>371468.75</v>
      </c>
      <c r="K8" s="226">
        <v>371468.75</v>
      </c>
      <c r="L8" s="226">
        <v>371468.75</v>
      </c>
      <c r="M8" s="226">
        <v>371468.75</v>
      </c>
      <c r="N8" s="228">
        <f t="shared" si="0"/>
        <v>4457625</v>
      </c>
    </row>
    <row r="9" spans="1:15" ht="44.55" customHeight="1">
      <c r="A9" s="227" t="s">
        <v>202</v>
      </c>
      <c r="B9" s="226">
        <v>28887330</v>
      </c>
      <c r="C9" s="226">
        <v>28887330</v>
      </c>
      <c r="D9" s="226">
        <v>28887330</v>
      </c>
      <c r="E9" s="226">
        <v>28887330</v>
      </c>
      <c r="F9" s="226">
        <v>28887330</v>
      </c>
      <c r="G9" s="226">
        <v>28887330</v>
      </c>
      <c r="H9" s="226">
        <v>28887330</v>
      </c>
      <c r="I9" s="226">
        <v>28887330</v>
      </c>
      <c r="J9" s="226">
        <v>28887330</v>
      </c>
      <c r="K9" s="226">
        <v>28887330</v>
      </c>
      <c r="L9" s="226">
        <v>28887330</v>
      </c>
      <c r="M9" s="226">
        <v>28887330</v>
      </c>
      <c r="N9" s="228">
        <f t="shared" si="0"/>
        <v>346647960</v>
      </c>
    </row>
    <row r="10" spans="1:15" ht="65.55" customHeight="1">
      <c r="A10" s="229" t="s">
        <v>203</v>
      </c>
      <c r="B10" s="226">
        <v>10454858.75</v>
      </c>
      <c r="C10" s="226">
        <v>10454858.75</v>
      </c>
      <c r="D10" s="226">
        <v>10454858.75</v>
      </c>
      <c r="E10" s="226">
        <v>10454858.75</v>
      </c>
      <c r="F10" s="226">
        <v>10454858.75</v>
      </c>
      <c r="G10" s="226">
        <v>10454858.75</v>
      </c>
      <c r="H10" s="226">
        <v>10454858.75</v>
      </c>
      <c r="I10" s="226">
        <v>10454858.75</v>
      </c>
      <c r="J10" s="226">
        <v>10454858.75</v>
      </c>
      <c r="K10" s="226">
        <v>10454858.75</v>
      </c>
      <c r="L10" s="226">
        <v>10454858.75</v>
      </c>
      <c r="M10" s="226">
        <v>10454858.75</v>
      </c>
      <c r="N10" s="228">
        <f t="shared" si="0"/>
        <v>125458305</v>
      </c>
    </row>
    <row r="11" spans="1:15" ht="47.1" customHeight="1">
      <c r="A11" s="67" t="s">
        <v>147</v>
      </c>
      <c r="B11" s="228">
        <f>SUM(B5:B10)</f>
        <v>49044223.909166664</v>
      </c>
      <c r="C11" s="228">
        <f t="shared" ref="C11:N11" si="1">SUM(C5:C10)</f>
        <v>49044223.909166664</v>
      </c>
      <c r="D11" s="228">
        <f t="shared" si="1"/>
        <v>49044223.909166664</v>
      </c>
      <c r="E11" s="228">
        <f t="shared" si="1"/>
        <v>49044223.909166664</v>
      </c>
      <c r="F11" s="228">
        <f t="shared" si="1"/>
        <v>49044223.909166664</v>
      </c>
      <c r="G11" s="228">
        <f t="shared" si="1"/>
        <v>49044223.909166664</v>
      </c>
      <c r="H11" s="228">
        <f t="shared" si="1"/>
        <v>49044223.909166664</v>
      </c>
      <c r="I11" s="228">
        <f t="shared" si="1"/>
        <v>49044223.909166664</v>
      </c>
      <c r="J11" s="228">
        <f t="shared" si="1"/>
        <v>49044223.909166664</v>
      </c>
      <c r="K11" s="228">
        <f t="shared" si="1"/>
        <v>49044223.909166664</v>
      </c>
      <c r="L11" s="228">
        <f t="shared" si="1"/>
        <v>49044223.909166664</v>
      </c>
      <c r="M11" s="228">
        <f t="shared" si="1"/>
        <v>49044223.909166664</v>
      </c>
      <c r="N11" s="228">
        <f t="shared" si="1"/>
        <v>588530686.90999997</v>
      </c>
    </row>
    <row r="12" spans="1:15" ht="27.15" customHeight="1">
      <c r="A12" s="68"/>
      <c r="B12" s="68"/>
      <c r="C12" s="68"/>
      <c r="D12" s="68"/>
      <c r="E12" s="68"/>
      <c r="F12" s="68"/>
      <c r="G12" s="68"/>
      <c r="H12" s="68"/>
      <c r="I12" s="68"/>
      <c r="J12" s="68"/>
      <c r="K12" s="68"/>
      <c r="L12" s="68"/>
      <c r="M12" s="68"/>
      <c r="N12" s="68"/>
    </row>
  </sheetData>
  <mergeCells count="2">
    <mergeCell ref="A1:N1"/>
    <mergeCell ref="B2:N2"/>
  </mergeCells>
  <pageMargins left="0.70866141732283472" right="0.70866141732283472" top="0.74803149606299213" bottom="0.74803149606299213" header="0.31496062992125984" footer="0.31496062992125984"/>
  <pageSetup paperSize="9" scale="50" fitToHeight="0" orientation="landscape" r:id="rId1"/>
  <headerFooter>
    <oddFooter>&amp;R&amp;"Arial,Bold"&amp;20Page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0"/>
  <sheetViews>
    <sheetView view="pageBreakPreview" zoomScale="30" zoomScaleNormal="100" zoomScaleSheetLayoutView="30" workbookViewId="0">
      <selection activeCell="Q6" sqref="Q6"/>
    </sheetView>
  </sheetViews>
  <sheetFormatPr defaultColWidth="9.109375" defaultRowHeight="33.6"/>
  <cols>
    <col min="1" max="1" width="18.33203125" style="77" customWidth="1"/>
    <col min="2" max="2" width="56" style="77" customWidth="1"/>
    <col min="3" max="3" width="31.6640625" style="77" customWidth="1"/>
    <col min="4" max="4" width="21.109375" style="77" customWidth="1"/>
    <col min="5" max="5" width="25.88671875" style="77" customWidth="1"/>
    <col min="6" max="6" width="50.33203125" style="77" customWidth="1"/>
    <col min="7" max="7" width="30" style="77" customWidth="1"/>
    <col min="8" max="8" width="35.44140625" style="77" customWidth="1"/>
    <col min="9" max="9" width="25" style="77" customWidth="1"/>
    <col min="10" max="10" width="54.6640625" style="77" customWidth="1"/>
    <col min="11" max="11" width="34.44140625" style="77" customWidth="1"/>
    <col min="12" max="12" width="25.21875" style="77" customWidth="1"/>
    <col min="13" max="13" width="24.6640625" style="77" customWidth="1"/>
    <col min="14" max="14" width="19.109375" style="77" customWidth="1"/>
    <col min="15" max="15" width="23.44140625" style="77" customWidth="1"/>
    <col min="16" max="17" width="38.21875" style="77" customWidth="1"/>
    <col min="18" max="18" width="28.44140625" style="78" customWidth="1"/>
    <col min="19" max="19" width="27.88671875" style="78" customWidth="1"/>
    <col min="20" max="20" width="27.88671875" style="77" customWidth="1"/>
    <col min="21" max="21" width="35.33203125" style="77" bestFit="1" customWidth="1"/>
    <col min="22" max="16384" width="9.109375" style="77"/>
  </cols>
  <sheetData>
    <row r="1" spans="1:21" ht="30.75" customHeight="1">
      <c r="A1" s="327" t="s">
        <v>35</v>
      </c>
      <c r="B1" s="327"/>
      <c r="C1" s="327"/>
      <c r="T1" s="79"/>
      <c r="U1" s="79"/>
    </row>
    <row r="2" spans="1:21" ht="33.75" customHeight="1">
      <c r="A2" s="327" t="s">
        <v>795</v>
      </c>
      <c r="B2" s="327"/>
      <c r="C2" s="327"/>
      <c r="T2" s="79"/>
      <c r="U2" s="79"/>
    </row>
    <row r="3" spans="1:21">
      <c r="A3" s="80"/>
      <c r="B3" s="80"/>
      <c r="T3" s="79"/>
      <c r="U3" s="79"/>
    </row>
    <row r="4" spans="1:21" s="84" customFormat="1" ht="100.8">
      <c r="A4" s="69" t="s">
        <v>796</v>
      </c>
      <c r="B4" s="69" t="s">
        <v>797</v>
      </c>
      <c r="C4" s="69" t="s">
        <v>28</v>
      </c>
      <c r="D4" s="69" t="s">
        <v>798</v>
      </c>
      <c r="E4" s="69" t="s">
        <v>5</v>
      </c>
      <c r="F4" s="306" t="s">
        <v>3684</v>
      </c>
      <c r="G4" s="69" t="s">
        <v>799</v>
      </c>
      <c r="H4" s="69" t="s">
        <v>800</v>
      </c>
      <c r="I4" s="69" t="s">
        <v>801</v>
      </c>
      <c r="J4" s="306" t="s">
        <v>3685</v>
      </c>
      <c r="K4" s="69" t="s">
        <v>802</v>
      </c>
      <c r="L4" s="69" t="s">
        <v>803</v>
      </c>
      <c r="M4" s="69" t="s">
        <v>804</v>
      </c>
      <c r="N4" s="69" t="s">
        <v>805</v>
      </c>
      <c r="O4" s="69" t="s">
        <v>806</v>
      </c>
      <c r="P4" s="306" t="s">
        <v>3686</v>
      </c>
      <c r="Q4" s="306" t="s">
        <v>3687</v>
      </c>
      <c r="R4" s="81" t="s">
        <v>807</v>
      </c>
      <c r="S4" s="81" t="s">
        <v>808</v>
      </c>
      <c r="T4" s="82" t="s">
        <v>809</v>
      </c>
      <c r="U4" s="83"/>
    </row>
    <row r="5" spans="1:21" ht="234.75" customHeight="1">
      <c r="A5" s="85">
        <v>104019</v>
      </c>
      <c r="B5" s="85" t="s">
        <v>810</v>
      </c>
      <c r="C5" s="70" t="s">
        <v>606</v>
      </c>
      <c r="D5" s="70" t="s">
        <v>607</v>
      </c>
      <c r="E5" s="70" t="s">
        <v>811</v>
      </c>
      <c r="F5" s="70"/>
      <c r="G5" s="70" t="s">
        <v>812</v>
      </c>
      <c r="H5" s="70">
        <v>6103000</v>
      </c>
      <c r="I5" s="70" t="s">
        <v>813</v>
      </c>
      <c r="J5" s="70"/>
      <c r="K5" s="70" t="s">
        <v>609</v>
      </c>
      <c r="L5" s="70">
        <v>1000</v>
      </c>
      <c r="M5" s="70" t="s">
        <v>610</v>
      </c>
      <c r="N5" s="70" t="s">
        <v>762</v>
      </c>
      <c r="O5" s="70" t="s">
        <v>659</v>
      </c>
      <c r="P5" s="70"/>
      <c r="Q5" s="307">
        <v>44348</v>
      </c>
      <c r="R5" s="71">
        <v>300000</v>
      </c>
      <c r="S5" s="71">
        <v>0</v>
      </c>
      <c r="T5" s="72">
        <v>0</v>
      </c>
      <c r="U5" s="79"/>
    </row>
    <row r="6" spans="1:21" ht="212.25" customHeight="1">
      <c r="A6" s="85" t="s">
        <v>814</v>
      </c>
      <c r="B6" s="85" t="s">
        <v>815</v>
      </c>
      <c r="C6" s="70" t="s">
        <v>332</v>
      </c>
      <c r="D6" s="70" t="s">
        <v>611</v>
      </c>
      <c r="E6" s="70" t="s">
        <v>816</v>
      </c>
      <c r="F6" s="70"/>
      <c r="G6" s="70" t="s">
        <v>612</v>
      </c>
      <c r="H6" s="70">
        <v>6103000</v>
      </c>
      <c r="I6" s="70" t="s">
        <v>813</v>
      </c>
      <c r="J6" s="70"/>
      <c r="K6" s="70" t="s">
        <v>609</v>
      </c>
      <c r="L6" s="70">
        <v>1000</v>
      </c>
      <c r="M6" s="70" t="s">
        <v>610</v>
      </c>
      <c r="N6" s="70" t="s">
        <v>762</v>
      </c>
      <c r="O6" s="70" t="s">
        <v>659</v>
      </c>
      <c r="P6" s="70"/>
      <c r="Q6" s="70"/>
      <c r="R6" s="71">
        <v>200000</v>
      </c>
      <c r="S6" s="71"/>
      <c r="T6" s="72"/>
      <c r="U6" s="79"/>
    </row>
    <row r="7" spans="1:21" ht="162" customHeight="1">
      <c r="A7" s="85">
        <v>204020</v>
      </c>
      <c r="B7" s="85" t="s">
        <v>817</v>
      </c>
      <c r="C7" s="70" t="s">
        <v>613</v>
      </c>
      <c r="D7" s="70" t="s">
        <v>614</v>
      </c>
      <c r="E7" s="70" t="s">
        <v>818</v>
      </c>
      <c r="F7" s="70"/>
      <c r="G7" s="70" t="s">
        <v>615</v>
      </c>
      <c r="H7" s="70">
        <v>6000000</v>
      </c>
      <c r="I7" s="70" t="s">
        <v>813</v>
      </c>
      <c r="J7" s="70"/>
      <c r="K7" s="70" t="s">
        <v>609</v>
      </c>
      <c r="L7" s="70">
        <v>1000</v>
      </c>
      <c r="M7" s="70" t="s">
        <v>610</v>
      </c>
      <c r="N7" s="70" t="s">
        <v>762</v>
      </c>
      <c r="O7" s="70" t="s">
        <v>659</v>
      </c>
      <c r="P7" s="307">
        <v>44713</v>
      </c>
      <c r="Q7" s="70"/>
      <c r="R7" s="71">
        <v>300000</v>
      </c>
      <c r="S7" s="71">
        <v>100000</v>
      </c>
      <c r="T7" s="72">
        <v>100000</v>
      </c>
      <c r="U7" s="79"/>
    </row>
    <row r="8" spans="1:21" ht="185.25" customHeight="1">
      <c r="A8" s="73" t="s">
        <v>819</v>
      </c>
      <c r="B8" s="73" t="s">
        <v>820</v>
      </c>
      <c r="C8" s="74" t="s">
        <v>332</v>
      </c>
      <c r="D8" s="74" t="s">
        <v>616</v>
      </c>
      <c r="E8" s="74" t="s">
        <v>821</v>
      </c>
      <c r="F8" s="305"/>
      <c r="G8" s="74" t="s">
        <v>617</v>
      </c>
      <c r="H8" s="74">
        <v>6000000</v>
      </c>
      <c r="I8" s="74" t="s">
        <v>813</v>
      </c>
      <c r="J8" s="305"/>
      <c r="K8" s="74" t="s">
        <v>609</v>
      </c>
      <c r="L8" s="74">
        <v>1000</v>
      </c>
      <c r="M8" s="74" t="s">
        <v>610</v>
      </c>
      <c r="N8" s="74" t="s">
        <v>762</v>
      </c>
      <c r="O8" s="70" t="s">
        <v>659</v>
      </c>
      <c r="P8" s="70"/>
      <c r="Q8" s="70"/>
      <c r="R8" s="71">
        <v>4000</v>
      </c>
      <c r="S8" s="71"/>
      <c r="T8" s="72"/>
      <c r="U8" s="79"/>
    </row>
    <row r="9" spans="1:21" ht="177.15" customHeight="1">
      <c r="A9" s="85">
        <v>204051</v>
      </c>
      <c r="B9" s="85" t="s">
        <v>822</v>
      </c>
      <c r="C9" s="70" t="s">
        <v>613</v>
      </c>
      <c r="D9" s="70" t="s">
        <v>618</v>
      </c>
      <c r="E9" s="70" t="s">
        <v>823</v>
      </c>
      <c r="F9" s="70"/>
      <c r="G9" s="70" t="s">
        <v>619</v>
      </c>
      <c r="H9" s="70">
        <v>6000000</v>
      </c>
      <c r="I9" s="70" t="s">
        <v>813</v>
      </c>
      <c r="J9" s="70"/>
      <c r="K9" s="70" t="s">
        <v>609</v>
      </c>
      <c r="L9" s="70">
        <v>1000</v>
      </c>
      <c r="M9" s="70" t="s">
        <v>610</v>
      </c>
      <c r="N9" s="70" t="s">
        <v>762</v>
      </c>
      <c r="O9" s="70" t="s">
        <v>659</v>
      </c>
      <c r="P9" s="70"/>
      <c r="Q9" s="70"/>
      <c r="R9" s="71">
        <v>50000</v>
      </c>
      <c r="S9" s="71"/>
      <c r="T9" s="72"/>
      <c r="U9" s="79"/>
    </row>
    <row r="10" spans="1:21" ht="213.15" customHeight="1">
      <c r="A10" s="85">
        <v>204160</v>
      </c>
      <c r="B10" s="85" t="s">
        <v>824</v>
      </c>
      <c r="C10" s="70" t="s">
        <v>613</v>
      </c>
      <c r="D10" s="70" t="s">
        <v>620</v>
      </c>
      <c r="E10" s="70" t="s">
        <v>825</v>
      </c>
      <c r="F10" s="70"/>
      <c r="G10" s="70" t="s">
        <v>621</v>
      </c>
      <c r="H10" s="70">
        <v>4600000000</v>
      </c>
      <c r="I10" s="70" t="s">
        <v>813</v>
      </c>
      <c r="J10" s="70"/>
      <c r="K10" s="70" t="s">
        <v>609</v>
      </c>
      <c r="L10" s="70">
        <v>1000</v>
      </c>
      <c r="M10" s="70" t="s">
        <v>622</v>
      </c>
      <c r="N10" s="70" t="s">
        <v>762</v>
      </c>
      <c r="O10" s="70" t="s">
        <v>744</v>
      </c>
      <c r="P10" s="307">
        <v>44713</v>
      </c>
      <c r="Q10" s="70"/>
      <c r="R10" s="71">
        <v>500000</v>
      </c>
      <c r="S10" s="71">
        <v>550000</v>
      </c>
      <c r="T10" s="72">
        <v>600000</v>
      </c>
      <c r="U10" s="79"/>
    </row>
    <row r="11" spans="1:21" ht="176.25" customHeight="1">
      <c r="A11" s="85" t="s">
        <v>826</v>
      </c>
      <c r="B11" s="85" t="s">
        <v>827</v>
      </c>
      <c r="C11" s="70" t="s">
        <v>333</v>
      </c>
      <c r="D11" s="70" t="s">
        <v>623</v>
      </c>
      <c r="E11" s="70" t="s">
        <v>828</v>
      </c>
      <c r="F11" s="70"/>
      <c r="G11" s="70" t="s">
        <v>624</v>
      </c>
      <c r="H11" s="70">
        <v>4600000000</v>
      </c>
      <c r="I11" s="70" t="s">
        <v>829</v>
      </c>
      <c r="J11" s="70"/>
      <c r="K11" s="70" t="s">
        <v>80</v>
      </c>
      <c r="L11" s="70">
        <v>1000</v>
      </c>
      <c r="M11" s="70" t="s">
        <v>625</v>
      </c>
      <c r="N11" s="70" t="s">
        <v>762</v>
      </c>
      <c r="O11" s="70" t="s">
        <v>744</v>
      </c>
      <c r="P11" s="307">
        <v>44713</v>
      </c>
      <c r="Q11" s="70"/>
      <c r="R11" s="71">
        <v>300000</v>
      </c>
      <c r="S11" s="71">
        <v>3000000</v>
      </c>
      <c r="T11" s="72">
        <v>5000000</v>
      </c>
      <c r="U11" s="79"/>
    </row>
    <row r="12" spans="1:21" ht="146.25" customHeight="1">
      <c r="A12" s="85">
        <v>202035</v>
      </c>
      <c r="B12" s="85" t="s">
        <v>817</v>
      </c>
      <c r="C12" s="70" t="s">
        <v>613</v>
      </c>
      <c r="D12" s="70" t="s">
        <v>626</v>
      </c>
      <c r="E12" s="70" t="s">
        <v>830</v>
      </c>
      <c r="F12" s="70"/>
      <c r="G12" s="70" t="s">
        <v>352</v>
      </c>
      <c r="H12" s="70">
        <v>8000000</v>
      </c>
      <c r="I12" s="70" t="s">
        <v>813</v>
      </c>
      <c r="J12" s="70"/>
      <c r="K12" s="70" t="s">
        <v>609</v>
      </c>
      <c r="L12" s="70">
        <v>1000</v>
      </c>
      <c r="M12" s="70" t="s">
        <v>610</v>
      </c>
      <c r="N12" s="70" t="s">
        <v>762</v>
      </c>
      <c r="O12" s="70" t="s">
        <v>659</v>
      </c>
      <c r="P12" s="307">
        <v>44713</v>
      </c>
      <c r="Q12" s="70"/>
      <c r="R12" s="71">
        <v>300000</v>
      </c>
      <c r="S12" s="71">
        <v>300000</v>
      </c>
      <c r="T12" s="72">
        <v>300000</v>
      </c>
      <c r="U12" s="79"/>
    </row>
    <row r="13" spans="1:21" ht="150" customHeight="1">
      <c r="A13" s="85">
        <v>204020</v>
      </c>
      <c r="B13" s="85" t="s">
        <v>817</v>
      </c>
      <c r="C13" s="70" t="s">
        <v>613</v>
      </c>
      <c r="D13" s="70" t="s">
        <v>614</v>
      </c>
      <c r="E13" s="70" t="s">
        <v>831</v>
      </c>
      <c r="F13" s="70"/>
      <c r="G13" s="70" t="s">
        <v>352</v>
      </c>
      <c r="H13" s="70">
        <v>8000000</v>
      </c>
      <c r="I13" s="70" t="s">
        <v>813</v>
      </c>
      <c r="J13" s="70"/>
      <c r="K13" s="70" t="s">
        <v>609</v>
      </c>
      <c r="L13" s="70">
        <v>1000</v>
      </c>
      <c r="M13" s="70" t="s">
        <v>610</v>
      </c>
      <c r="N13" s="70" t="s">
        <v>762</v>
      </c>
      <c r="O13" s="70" t="s">
        <v>659</v>
      </c>
      <c r="P13" s="70"/>
      <c r="Q13" s="70"/>
      <c r="R13" s="71">
        <v>65000</v>
      </c>
      <c r="S13" s="71"/>
      <c r="T13" s="72"/>
      <c r="U13" s="79"/>
    </row>
    <row r="14" spans="1:21" ht="186.75" customHeight="1">
      <c r="A14" s="85">
        <v>204051</v>
      </c>
      <c r="B14" s="85" t="s">
        <v>822</v>
      </c>
      <c r="C14" s="70" t="s">
        <v>613</v>
      </c>
      <c r="D14" s="70" t="s">
        <v>618</v>
      </c>
      <c r="E14" s="70" t="s">
        <v>832</v>
      </c>
      <c r="F14" s="70"/>
      <c r="G14" s="70" t="s">
        <v>352</v>
      </c>
      <c r="H14" s="70">
        <v>8000000</v>
      </c>
      <c r="I14" s="70" t="s">
        <v>813</v>
      </c>
      <c r="J14" s="70"/>
      <c r="K14" s="70" t="s">
        <v>609</v>
      </c>
      <c r="L14" s="70">
        <v>1000</v>
      </c>
      <c r="M14" s="70" t="s">
        <v>610</v>
      </c>
      <c r="N14" s="70" t="s">
        <v>762</v>
      </c>
      <c r="O14" s="70" t="s">
        <v>659</v>
      </c>
      <c r="P14" s="70"/>
      <c r="Q14" s="70"/>
      <c r="R14" s="71">
        <v>80000</v>
      </c>
      <c r="S14" s="71"/>
      <c r="T14" s="72"/>
      <c r="U14" s="79"/>
    </row>
    <row r="15" spans="1:21" ht="186.75" customHeight="1">
      <c r="A15" s="85">
        <v>204160</v>
      </c>
      <c r="B15" s="85" t="s">
        <v>824</v>
      </c>
      <c r="C15" s="70" t="s">
        <v>613</v>
      </c>
      <c r="D15" s="70" t="s">
        <v>620</v>
      </c>
      <c r="E15" s="70" t="s">
        <v>833</v>
      </c>
      <c r="F15" s="70"/>
      <c r="G15" s="70" t="s">
        <v>352</v>
      </c>
      <c r="H15" s="70">
        <v>8000000</v>
      </c>
      <c r="I15" s="70" t="s">
        <v>813</v>
      </c>
      <c r="J15" s="70"/>
      <c r="K15" s="70" t="s">
        <v>609</v>
      </c>
      <c r="L15" s="70">
        <v>1000</v>
      </c>
      <c r="M15" s="70" t="s">
        <v>610</v>
      </c>
      <c r="N15" s="70" t="s">
        <v>762</v>
      </c>
      <c r="O15" s="70" t="s">
        <v>659</v>
      </c>
      <c r="P15" s="70"/>
      <c r="Q15" s="70"/>
      <c r="R15" s="71">
        <v>80000</v>
      </c>
      <c r="S15" s="71"/>
      <c r="T15" s="72"/>
      <c r="U15" s="79"/>
    </row>
    <row r="16" spans="1:21" ht="170.25" customHeight="1">
      <c r="A16" s="85">
        <v>204037</v>
      </c>
      <c r="B16" s="85" t="s">
        <v>822</v>
      </c>
      <c r="C16" s="70" t="s">
        <v>613</v>
      </c>
      <c r="D16" s="70" t="s">
        <v>627</v>
      </c>
      <c r="E16" s="70" t="s">
        <v>834</v>
      </c>
      <c r="F16" s="70"/>
      <c r="G16" s="70" t="s">
        <v>628</v>
      </c>
      <c r="H16" s="70">
        <v>8000000</v>
      </c>
      <c r="I16" s="70" t="s">
        <v>813</v>
      </c>
      <c r="J16" s="70"/>
      <c r="K16" s="70" t="s">
        <v>609</v>
      </c>
      <c r="L16" s="70">
        <v>1000</v>
      </c>
      <c r="M16" s="70" t="s">
        <v>610</v>
      </c>
      <c r="N16" s="70" t="s">
        <v>762</v>
      </c>
      <c r="O16" s="70" t="s">
        <v>659</v>
      </c>
      <c r="P16" s="70"/>
      <c r="Q16" s="70"/>
      <c r="R16" s="71">
        <v>20000</v>
      </c>
      <c r="S16" s="71">
        <v>10000</v>
      </c>
      <c r="T16" s="72"/>
      <c r="U16" s="79"/>
    </row>
    <row r="17" spans="1:21" ht="193.5" customHeight="1">
      <c r="A17" s="85" t="s">
        <v>819</v>
      </c>
      <c r="B17" s="85" t="s">
        <v>820</v>
      </c>
      <c r="C17" s="70" t="s">
        <v>332</v>
      </c>
      <c r="D17" s="70" t="s">
        <v>616</v>
      </c>
      <c r="E17" s="70" t="s">
        <v>835</v>
      </c>
      <c r="F17" s="70"/>
      <c r="G17" s="70" t="s">
        <v>629</v>
      </c>
      <c r="H17" s="70">
        <v>4600000000</v>
      </c>
      <c r="I17" s="70" t="s">
        <v>813</v>
      </c>
      <c r="J17" s="70"/>
      <c r="K17" s="70" t="s">
        <v>609</v>
      </c>
      <c r="L17" s="70">
        <v>1000</v>
      </c>
      <c r="M17" s="70" t="s">
        <v>610</v>
      </c>
      <c r="N17" s="70" t="s">
        <v>762</v>
      </c>
      <c r="O17" s="70" t="s">
        <v>659</v>
      </c>
      <c r="P17" s="70"/>
      <c r="Q17" s="70"/>
      <c r="R17" s="71">
        <v>50000</v>
      </c>
      <c r="S17" s="71"/>
      <c r="T17" s="72"/>
      <c r="U17" s="79"/>
    </row>
    <row r="18" spans="1:21" ht="148.5" customHeight="1">
      <c r="A18" s="85">
        <v>202035</v>
      </c>
      <c r="B18" s="85" t="s">
        <v>817</v>
      </c>
      <c r="C18" s="70" t="s">
        <v>613</v>
      </c>
      <c r="D18" s="70" t="s">
        <v>626</v>
      </c>
      <c r="E18" s="70" t="s">
        <v>836</v>
      </c>
      <c r="F18" s="70"/>
      <c r="G18" s="70" t="s">
        <v>630</v>
      </c>
      <c r="H18" s="70">
        <v>4600000000</v>
      </c>
      <c r="I18" s="70" t="s">
        <v>813</v>
      </c>
      <c r="J18" s="70"/>
      <c r="K18" s="70" t="s">
        <v>609</v>
      </c>
      <c r="L18" s="70">
        <v>1000</v>
      </c>
      <c r="M18" s="70" t="s">
        <v>610</v>
      </c>
      <c r="N18" s="70" t="s">
        <v>762</v>
      </c>
      <c r="O18" s="70" t="s">
        <v>744</v>
      </c>
      <c r="P18" s="307">
        <v>44713</v>
      </c>
      <c r="Q18" s="70"/>
      <c r="R18" s="71">
        <v>22000000</v>
      </c>
      <c r="S18" s="71">
        <v>18000000</v>
      </c>
      <c r="T18" s="72">
        <v>18000000</v>
      </c>
      <c r="U18" s="79"/>
    </row>
    <row r="19" spans="1:21" ht="148.5" customHeight="1">
      <c r="A19" s="85">
        <v>204037</v>
      </c>
      <c r="B19" s="85" t="s">
        <v>822</v>
      </c>
      <c r="C19" s="70" t="s">
        <v>613</v>
      </c>
      <c r="D19" s="70" t="s">
        <v>627</v>
      </c>
      <c r="E19" s="70" t="s">
        <v>837</v>
      </c>
      <c r="F19" s="70"/>
      <c r="G19" s="70" t="s">
        <v>631</v>
      </c>
      <c r="H19" s="70">
        <v>4600000000</v>
      </c>
      <c r="I19" s="70" t="s">
        <v>813</v>
      </c>
      <c r="J19" s="70"/>
      <c r="K19" s="70" t="s">
        <v>609</v>
      </c>
      <c r="L19" s="70">
        <v>1000</v>
      </c>
      <c r="M19" s="70" t="s">
        <v>610</v>
      </c>
      <c r="N19" s="70" t="s">
        <v>762</v>
      </c>
      <c r="O19" s="70" t="s">
        <v>659</v>
      </c>
      <c r="P19" s="307">
        <v>44713</v>
      </c>
      <c r="Q19" s="70"/>
      <c r="R19" s="71">
        <v>500000</v>
      </c>
      <c r="S19" s="71">
        <v>200000</v>
      </c>
      <c r="T19" s="72">
        <v>100000</v>
      </c>
      <c r="U19" s="79"/>
    </row>
    <row r="20" spans="1:21" ht="159.15" customHeight="1">
      <c r="A20" s="85">
        <v>104010</v>
      </c>
      <c r="B20" s="85" t="s">
        <v>838</v>
      </c>
      <c r="C20" s="70" t="s">
        <v>606</v>
      </c>
      <c r="D20" s="70" t="s">
        <v>632</v>
      </c>
      <c r="E20" s="70" t="s">
        <v>839</v>
      </c>
      <c r="F20" s="70"/>
      <c r="G20" s="70" t="s">
        <v>633</v>
      </c>
      <c r="H20" s="70">
        <v>7000000</v>
      </c>
      <c r="I20" s="70" t="s">
        <v>813</v>
      </c>
      <c r="J20" s="70"/>
      <c r="K20" s="70" t="s">
        <v>609</v>
      </c>
      <c r="L20" s="70">
        <v>1000</v>
      </c>
      <c r="M20" s="70" t="s">
        <v>610</v>
      </c>
      <c r="N20" s="70" t="s">
        <v>762</v>
      </c>
      <c r="O20" s="70" t="s">
        <v>659</v>
      </c>
      <c r="P20" s="307">
        <v>44713</v>
      </c>
      <c r="Q20" s="70"/>
      <c r="R20" s="71">
        <v>200000</v>
      </c>
      <c r="S20" s="71">
        <v>200000</v>
      </c>
      <c r="T20" s="72">
        <v>200000</v>
      </c>
      <c r="U20" s="79"/>
    </row>
    <row r="21" spans="1:21" ht="152.25" customHeight="1">
      <c r="A21" s="85">
        <v>104013</v>
      </c>
      <c r="B21" s="85" t="s">
        <v>838</v>
      </c>
      <c r="C21" s="70" t="s">
        <v>606</v>
      </c>
      <c r="D21" s="70" t="s">
        <v>634</v>
      </c>
      <c r="E21" s="70" t="s">
        <v>840</v>
      </c>
      <c r="F21" s="70"/>
      <c r="G21" s="70" t="s">
        <v>633</v>
      </c>
      <c r="H21" s="70">
        <v>7000000</v>
      </c>
      <c r="I21" s="70" t="s">
        <v>813</v>
      </c>
      <c r="J21" s="70"/>
      <c r="K21" s="70" t="s">
        <v>609</v>
      </c>
      <c r="L21" s="70">
        <v>1000</v>
      </c>
      <c r="M21" s="70" t="s">
        <v>610</v>
      </c>
      <c r="N21" s="70" t="s">
        <v>762</v>
      </c>
      <c r="O21" s="70" t="s">
        <v>659</v>
      </c>
      <c r="P21" s="307">
        <v>44713</v>
      </c>
      <c r="Q21" s="70"/>
      <c r="R21" s="71">
        <v>382500</v>
      </c>
      <c r="S21" s="71">
        <v>382500</v>
      </c>
      <c r="T21" s="72">
        <v>382500</v>
      </c>
      <c r="U21" s="79"/>
    </row>
    <row r="22" spans="1:21" ht="178.5" customHeight="1">
      <c r="A22" s="85">
        <v>104016</v>
      </c>
      <c r="B22" s="85" t="s">
        <v>841</v>
      </c>
      <c r="C22" s="70" t="s">
        <v>606</v>
      </c>
      <c r="D22" s="70" t="s">
        <v>635</v>
      </c>
      <c r="E22" s="70" t="s">
        <v>842</v>
      </c>
      <c r="F22" s="70"/>
      <c r="G22" s="70" t="s">
        <v>633</v>
      </c>
      <c r="H22" s="70">
        <v>7000000</v>
      </c>
      <c r="I22" s="70" t="s">
        <v>813</v>
      </c>
      <c r="J22" s="70"/>
      <c r="K22" s="70" t="s">
        <v>609</v>
      </c>
      <c r="L22" s="70">
        <v>1000</v>
      </c>
      <c r="M22" s="70" t="s">
        <v>610</v>
      </c>
      <c r="N22" s="70" t="s">
        <v>762</v>
      </c>
      <c r="O22" s="70" t="s">
        <v>659</v>
      </c>
      <c r="P22" s="307">
        <v>44713</v>
      </c>
      <c r="Q22" s="70"/>
      <c r="R22" s="71">
        <v>85000</v>
      </c>
      <c r="S22" s="71">
        <v>85000</v>
      </c>
      <c r="T22" s="72">
        <v>85000</v>
      </c>
      <c r="U22" s="79"/>
    </row>
    <row r="23" spans="1:21" ht="150.75" customHeight="1">
      <c r="A23" s="85">
        <v>104509</v>
      </c>
      <c r="B23" s="85" t="s">
        <v>838</v>
      </c>
      <c r="C23" s="70" t="s">
        <v>606</v>
      </c>
      <c r="D23" s="70" t="s">
        <v>637</v>
      </c>
      <c r="E23" s="70" t="s">
        <v>843</v>
      </c>
      <c r="F23" s="70"/>
      <c r="G23" s="70" t="s">
        <v>633</v>
      </c>
      <c r="H23" s="70">
        <v>7000000</v>
      </c>
      <c r="I23" s="70" t="s">
        <v>813</v>
      </c>
      <c r="J23" s="70"/>
      <c r="K23" s="70" t="s">
        <v>609</v>
      </c>
      <c r="L23" s="70">
        <v>1000</v>
      </c>
      <c r="M23" s="70" t="s">
        <v>610</v>
      </c>
      <c r="N23" s="70" t="s">
        <v>762</v>
      </c>
      <c r="O23" s="70" t="s">
        <v>659</v>
      </c>
      <c r="P23" s="307">
        <v>44713</v>
      </c>
      <c r="Q23" s="70"/>
      <c r="R23" s="71">
        <v>65000</v>
      </c>
      <c r="S23" s="71">
        <v>65000</v>
      </c>
      <c r="T23" s="72">
        <v>65000</v>
      </c>
      <c r="U23" s="79"/>
    </row>
    <row r="24" spans="1:21" ht="163.5" customHeight="1">
      <c r="A24" s="85" t="s">
        <v>844</v>
      </c>
      <c r="B24" s="85" t="s">
        <v>820</v>
      </c>
      <c r="C24" s="70" t="s">
        <v>332</v>
      </c>
      <c r="D24" s="70" t="s">
        <v>638</v>
      </c>
      <c r="E24" s="70" t="s">
        <v>845</v>
      </c>
      <c r="F24" s="70"/>
      <c r="G24" s="70" t="s">
        <v>633</v>
      </c>
      <c r="H24" s="70">
        <v>7000000</v>
      </c>
      <c r="I24" s="70" t="s">
        <v>813</v>
      </c>
      <c r="J24" s="70"/>
      <c r="K24" s="70" t="s">
        <v>609</v>
      </c>
      <c r="L24" s="70">
        <v>1000</v>
      </c>
      <c r="M24" s="70" t="s">
        <v>610</v>
      </c>
      <c r="N24" s="70" t="s">
        <v>762</v>
      </c>
      <c r="O24" s="70" t="s">
        <v>659</v>
      </c>
      <c r="P24" s="70"/>
      <c r="Q24" s="70"/>
      <c r="R24" s="71">
        <v>100000</v>
      </c>
      <c r="S24" s="71"/>
      <c r="T24" s="72"/>
      <c r="U24" s="79"/>
    </row>
    <row r="25" spans="1:21" ht="168" customHeight="1">
      <c r="A25" s="73">
        <v>204051</v>
      </c>
      <c r="B25" s="73" t="s">
        <v>822</v>
      </c>
      <c r="C25" s="74" t="s">
        <v>613</v>
      </c>
      <c r="D25" s="74" t="s">
        <v>618</v>
      </c>
      <c r="E25" s="74" t="s">
        <v>846</v>
      </c>
      <c r="F25" s="305"/>
      <c r="G25" s="74" t="s">
        <v>639</v>
      </c>
      <c r="H25" s="74">
        <v>7000000</v>
      </c>
      <c r="I25" s="74" t="s">
        <v>813</v>
      </c>
      <c r="J25" s="305"/>
      <c r="K25" s="74" t="s">
        <v>609</v>
      </c>
      <c r="L25" s="74">
        <v>1000</v>
      </c>
      <c r="M25" s="74" t="s">
        <v>610</v>
      </c>
      <c r="N25" s="74" t="s">
        <v>762</v>
      </c>
      <c r="O25" s="70" t="s">
        <v>659</v>
      </c>
      <c r="P25" s="70"/>
      <c r="Q25" s="70"/>
      <c r="R25" s="71">
        <v>100000</v>
      </c>
      <c r="S25" s="71"/>
      <c r="T25" s="72"/>
      <c r="U25" s="79"/>
    </row>
    <row r="26" spans="1:21" ht="150" customHeight="1">
      <c r="A26" s="85">
        <v>204020</v>
      </c>
      <c r="B26" s="85" t="s">
        <v>817</v>
      </c>
      <c r="C26" s="70" t="s">
        <v>613</v>
      </c>
      <c r="D26" s="70" t="s">
        <v>614</v>
      </c>
      <c r="E26" s="70" t="s">
        <v>847</v>
      </c>
      <c r="F26" s="70"/>
      <c r="G26" s="70" t="s">
        <v>640</v>
      </c>
      <c r="H26" s="70">
        <v>7000000</v>
      </c>
      <c r="I26" s="70" t="s">
        <v>813</v>
      </c>
      <c r="J26" s="70"/>
      <c r="K26" s="70" t="s">
        <v>609</v>
      </c>
      <c r="L26" s="70">
        <v>1000</v>
      </c>
      <c r="M26" s="70" t="s">
        <v>610</v>
      </c>
      <c r="N26" s="70" t="s">
        <v>762</v>
      </c>
      <c r="O26" s="70" t="s">
        <v>659</v>
      </c>
      <c r="P26" s="307">
        <v>44713</v>
      </c>
      <c r="Q26" s="70"/>
      <c r="R26" s="71">
        <v>200000</v>
      </c>
      <c r="S26" s="71">
        <v>100000</v>
      </c>
      <c r="T26" s="72">
        <v>50000</v>
      </c>
      <c r="U26" s="79"/>
    </row>
    <row r="27" spans="1:21" ht="144.75" customHeight="1">
      <c r="A27" s="85">
        <v>204023</v>
      </c>
      <c r="B27" s="85" t="s">
        <v>817</v>
      </c>
      <c r="C27" s="70" t="s">
        <v>613</v>
      </c>
      <c r="D27" s="70" t="s">
        <v>641</v>
      </c>
      <c r="E27" s="70" t="s">
        <v>848</v>
      </c>
      <c r="F27" s="70"/>
      <c r="G27" s="70" t="s">
        <v>640</v>
      </c>
      <c r="H27" s="70">
        <v>7000000</v>
      </c>
      <c r="I27" s="70" t="s">
        <v>813</v>
      </c>
      <c r="J27" s="70"/>
      <c r="K27" s="70" t="s">
        <v>609</v>
      </c>
      <c r="L27" s="74">
        <v>1000</v>
      </c>
      <c r="M27" s="70" t="s">
        <v>610</v>
      </c>
      <c r="N27" s="70" t="s">
        <v>762</v>
      </c>
      <c r="O27" s="70" t="s">
        <v>659</v>
      </c>
      <c r="P27" s="307">
        <v>44713</v>
      </c>
      <c r="Q27" s="70"/>
      <c r="R27" s="71">
        <v>100000</v>
      </c>
      <c r="S27" s="71">
        <v>50000</v>
      </c>
      <c r="T27" s="72">
        <v>50000</v>
      </c>
      <c r="U27" s="79"/>
    </row>
    <row r="28" spans="1:21" ht="181.5" customHeight="1">
      <c r="A28" s="73">
        <v>204160</v>
      </c>
      <c r="B28" s="73" t="s">
        <v>824</v>
      </c>
      <c r="C28" s="74" t="s">
        <v>613</v>
      </c>
      <c r="D28" s="74" t="s">
        <v>620</v>
      </c>
      <c r="E28" s="74" t="s">
        <v>849</v>
      </c>
      <c r="F28" s="305"/>
      <c r="G28" s="74" t="s">
        <v>640</v>
      </c>
      <c r="H28" s="74">
        <v>7000000</v>
      </c>
      <c r="I28" s="74" t="s">
        <v>813</v>
      </c>
      <c r="J28" s="305"/>
      <c r="K28" s="74" t="s">
        <v>609</v>
      </c>
      <c r="L28" s="74">
        <v>1000</v>
      </c>
      <c r="M28" s="74" t="s">
        <v>610</v>
      </c>
      <c r="N28" s="74" t="s">
        <v>762</v>
      </c>
      <c r="O28" s="70" t="s">
        <v>659</v>
      </c>
      <c r="P28" s="70"/>
      <c r="Q28" s="70"/>
      <c r="R28" s="71">
        <v>150000</v>
      </c>
      <c r="S28" s="71"/>
      <c r="T28" s="72"/>
      <c r="U28" s="79"/>
    </row>
    <row r="29" spans="1:21" ht="155.25" customHeight="1">
      <c r="A29" s="73" t="s">
        <v>844</v>
      </c>
      <c r="B29" s="73" t="s">
        <v>820</v>
      </c>
      <c r="C29" s="74" t="s">
        <v>332</v>
      </c>
      <c r="D29" s="74" t="s">
        <v>638</v>
      </c>
      <c r="E29" s="74" t="s">
        <v>850</v>
      </c>
      <c r="F29" s="305"/>
      <c r="G29" s="74" t="s">
        <v>643</v>
      </c>
      <c r="H29" s="74">
        <v>6000000</v>
      </c>
      <c r="I29" s="74" t="s">
        <v>813</v>
      </c>
      <c r="J29" s="305"/>
      <c r="K29" s="74" t="s">
        <v>609</v>
      </c>
      <c r="L29" s="74">
        <v>1000</v>
      </c>
      <c r="M29" s="74" t="s">
        <v>610</v>
      </c>
      <c r="N29" s="74" t="s">
        <v>762</v>
      </c>
      <c r="O29" s="70" t="s">
        <v>659</v>
      </c>
      <c r="P29" s="70"/>
      <c r="Q29" s="70"/>
      <c r="R29" s="71">
        <v>40000</v>
      </c>
      <c r="S29" s="71"/>
      <c r="T29" s="72"/>
      <c r="U29" s="79"/>
    </row>
    <row r="30" spans="1:21" ht="156" customHeight="1">
      <c r="A30" s="85" t="s">
        <v>819</v>
      </c>
      <c r="B30" s="85" t="s">
        <v>820</v>
      </c>
      <c r="C30" s="70" t="s">
        <v>332</v>
      </c>
      <c r="D30" s="70" t="s">
        <v>616</v>
      </c>
      <c r="E30" s="70" t="s">
        <v>851</v>
      </c>
      <c r="F30" s="70"/>
      <c r="G30" s="70" t="s">
        <v>644</v>
      </c>
      <c r="H30" s="70">
        <v>8000000</v>
      </c>
      <c r="I30" s="70" t="s">
        <v>813</v>
      </c>
      <c r="J30" s="70"/>
      <c r="K30" s="70" t="s">
        <v>609</v>
      </c>
      <c r="L30" s="70">
        <v>1000</v>
      </c>
      <c r="M30" s="70" t="s">
        <v>610</v>
      </c>
      <c r="N30" s="70" t="s">
        <v>762</v>
      </c>
      <c r="O30" s="70" t="s">
        <v>659</v>
      </c>
      <c r="P30" s="70"/>
      <c r="Q30" s="70"/>
      <c r="R30" s="71">
        <v>42000</v>
      </c>
      <c r="S30" s="71"/>
      <c r="T30" s="72"/>
      <c r="U30" s="79"/>
    </row>
    <row r="31" spans="1:21" ht="159.15" customHeight="1">
      <c r="A31" s="85">
        <v>404186</v>
      </c>
      <c r="B31" s="85" t="s">
        <v>852</v>
      </c>
      <c r="C31" s="70" t="s">
        <v>333</v>
      </c>
      <c r="D31" s="70" t="s">
        <v>645</v>
      </c>
      <c r="E31" s="70" t="s">
        <v>853</v>
      </c>
      <c r="F31" s="70"/>
      <c r="G31" s="70" t="s">
        <v>646</v>
      </c>
      <c r="H31" s="70">
        <v>6103000</v>
      </c>
      <c r="I31" s="70" t="s">
        <v>813</v>
      </c>
      <c r="J31" s="70"/>
      <c r="K31" s="70" t="s">
        <v>609</v>
      </c>
      <c r="L31" s="70">
        <v>1000</v>
      </c>
      <c r="M31" s="70" t="s">
        <v>610</v>
      </c>
      <c r="N31" s="70" t="s">
        <v>762</v>
      </c>
      <c r="O31" s="70" t="s">
        <v>744</v>
      </c>
      <c r="P31" s="307">
        <v>44713</v>
      </c>
      <c r="Q31" s="70"/>
      <c r="R31" s="71">
        <v>1000000</v>
      </c>
      <c r="S31" s="71">
        <v>1000000</v>
      </c>
      <c r="T31" s="72">
        <v>5000000</v>
      </c>
      <c r="U31" s="79"/>
    </row>
    <row r="32" spans="1:21" ht="159.75" customHeight="1">
      <c r="A32" s="85" t="s">
        <v>854</v>
      </c>
      <c r="B32" s="85" t="s">
        <v>855</v>
      </c>
      <c r="C32" s="70" t="s">
        <v>647</v>
      </c>
      <c r="D32" s="70" t="s">
        <v>648</v>
      </c>
      <c r="E32" s="70" t="s">
        <v>856</v>
      </c>
      <c r="F32" s="70"/>
      <c r="G32" s="70" t="s">
        <v>649</v>
      </c>
      <c r="H32" s="70">
        <v>4600000000</v>
      </c>
      <c r="I32" s="70" t="s">
        <v>813</v>
      </c>
      <c r="J32" s="70"/>
      <c r="K32" s="70" t="s">
        <v>609</v>
      </c>
      <c r="L32" s="70">
        <v>1000</v>
      </c>
      <c r="M32" s="70" t="s">
        <v>610</v>
      </c>
      <c r="N32" s="70" t="s">
        <v>762</v>
      </c>
      <c r="O32" s="70" t="s">
        <v>659</v>
      </c>
      <c r="P32" s="307">
        <v>44713</v>
      </c>
      <c r="Q32" s="70"/>
      <c r="R32" s="71">
        <v>1500000</v>
      </c>
      <c r="S32" s="71">
        <v>1600000</v>
      </c>
      <c r="T32" s="72">
        <v>1700000</v>
      </c>
      <c r="U32" s="79"/>
    </row>
    <row r="33" spans="1:21" ht="159.15" customHeight="1">
      <c r="A33" s="85">
        <v>103036</v>
      </c>
      <c r="B33" s="85" t="s">
        <v>857</v>
      </c>
      <c r="C33" s="70" t="s">
        <v>606</v>
      </c>
      <c r="D33" s="70" t="s">
        <v>650</v>
      </c>
      <c r="E33" s="70" t="s">
        <v>858</v>
      </c>
      <c r="F33" s="70"/>
      <c r="G33" s="70" t="s">
        <v>651</v>
      </c>
      <c r="H33" s="70">
        <v>8000000</v>
      </c>
      <c r="I33" s="70" t="s">
        <v>813</v>
      </c>
      <c r="J33" s="70"/>
      <c r="K33" s="70" t="s">
        <v>609</v>
      </c>
      <c r="L33" s="70">
        <v>1000</v>
      </c>
      <c r="M33" s="70" t="s">
        <v>610</v>
      </c>
      <c r="N33" s="70" t="s">
        <v>762</v>
      </c>
      <c r="O33" s="70" t="s">
        <v>659</v>
      </c>
      <c r="P33" s="307">
        <v>44713</v>
      </c>
      <c r="Q33" s="70"/>
      <c r="R33" s="71">
        <v>115000</v>
      </c>
      <c r="S33" s="71">
        <v>115000</v>
      </c>
      <c r="T33" s="72">
        <v>115000</v>
      </c>
      <c r="U33" s="79"/>
    </row>
    <row r="34" spans="1:21" ht="165.15" customHeight="1">
      <c r="A34" s="85">
        <v>104013</v>
      </c>
      <c r="B34" s="85" t="s">
        <v>838</v>
      </c>
      <c r="C34" s="70" t="s">
        <v>606</v>
      </c>
      <c r="D34" s="70" t="s">
        <v>634</v>
      </c>
      <c r="E34" s="70" t="s">
        <v>859</v>
      </c>
      <c r="F34" s="70"/>
      <c r="G34" s="70" t="s">
        <v>651</v>
      </c>
      <c r="H34" s="70">
        <v>8000000</v>
      </c>
      <c r="I34" s="70" t="s">
        <v>813</v>
      </c>
      <c r="J34" s="70"/>
      <c r="K34" s="70" t="s">
        <v>609</v>
      </c>
      <c r="L34" s="70">
        <v>1000</v>
      </c>
      <c r="M34" s="70" t="s">
        <v>610</v>
      </c>
      <c r="N34" s="70" t="s">
        <v>762</v>
      </c>
      <c r="O34" s="70" t="s">
        <v>659</v>
      </c>
      <c r="P34" s="307">
        <v>44713</v>
      </c>
      <c r="Q34" s="70"/>
      <c r="R34" s="71">
        <v>25000</v>
      </c>
      <c r="S34" s="71">
        <v>25000</v>
      </c>
      <c r="T34" s="72">
        <v>25000</v>
      </c>
      <c r="U34" s="79"/>
    </row>
    <row r="35" spans="1:21" ht="189.15" customHeight="1">
      <c r="A35" s="85">
        <v>104503</v>
      </c>
      <c r="B35" s="85" t="s">
        <v>841</v>
      </c>
      <c r="C35" s="70" t="s">
        <v>606</v>
      </c>
      <c r="D35" s="70" t="s">
        <v>652</v>
      </c>
      <c r="E35" s="70" t="s">
        <v>860</v>
      </c>
      <c r="F35" s="70"/>
      <c r="G35" s="70" t="s">
        <v>651</v>
      </c>
      <c r="H35" s="70">
        <v>8000000</v>
      </c>
      <c r="I35" s="70" t="s">
        <v>813</v>
      </c>
      <c r="J35" s="70"/>
      <c r="K35" s="70" t="s">
        <v>609</v>
      </c>
      <c r="L35" s="70">
        <v>1000</v>
      </c>
      <c r="M35" s="70" t="s">
        <v>610</v>
      </c>
      <c r="N35" s="70" t="s">
        <v>762</v>
      </c>
      <c r="O35" s="70" t="s">
        <v>659</v>
      </c>
      <c r="P35" s="307">
        <v>44713</v>
      </c>
      <c r="Q35" s="70"/>
      <c r="R35" s="71">
        <v>75000</v>
      </c>
      <c r="S35" s="71">
        <v>75000</v>
      </c>
      <c r="T35" s="72">
        <v>75000</v>
      </c>
      <c r="U35" s="79"/>
    </row>
    <row r="36" spans="1:21" ht="163.5" customHeight="1">
      <c r="A36" s="85">
        <v>104509</v>
      </c>
      <c r="B36" s="85" t="s">
        <v>838</v>
      </c>
      <c r="C36" s="70" t="s">
        <v>606</v>
      </c>
      <c r="D36" s="70" t="s">
        <v>637</v>
      </c>
      <c r="E36" s="70" t="s">
        <v>861</v>
      </c>
      <c r="F36" s="70"/>
      <c r="G36" s="70" t="s">
        <v>651</v>
      </c>
      <c r="H36" s="70">
        <v>8000000</v>
      </c>
      <c r="I36" s="70" t="s">
        <v>813</v>
      </c>
      <c r="J36" s="70"/>
      <c r="K36" s="70" t="s">
        <v>609</v>
      </c>
      <c r="L36" s="70">
        <v>1000</v>
      </c>
      <c r="M36" s="70" t="s">
        <v>610</v>
      </c>
      <c r="N36" s="70" t="s">
        <v>762</v>
      </c>
      <c r="O36" s="70" t="s">
        <v>659</v>
      </c>
      <c r="P36" s="307">
        <v>44713</v>
      </c>
      <c r="Q36" s="70"/>
      <c r="R36" s="71">
        <v>80000</v>
      </c>
      <c r="S36" s="71">
        <v>80000</v>
      </c>
      <c r="T36" s="72">
        <v>80000</v>
      </c>
      <c r="U36" s="79"/>
    </row>
    <row r="37" spans="1:21" ht="165.75" customHeight="1">
      <c r="A37" s="85">
        <v>104528</v>
      </c>
      <c r="B37" s="85" t="s">
        <v>815</v>
      </c>
      <c r="C37" s="70" t="s">
        <v>606</v>
      </c>
      <c r="D37" s="70" t="s">
        <v>653</v>
      </c>
      <c r="E37" s="70" t="s">
        <v>862</v>
      </c>
      <c r="F37" s="70"/>
      <c r="G37" s="70" t="s">
        <v>651</v>
      </c>
      <c r="H37" s="70">
        <v>8000000</v>
      </c>
      <c r="I37" s="70" t="s">
        <v>813</v>
      </c>
      <c r="J37" s="70"/>
      <c r="K37" s="70" t="s">
        <v>609</v>
      </c>
      <c r="L37" s="70">
        <v>1000</v>
      </c>
      <c r="M37" s="70" t="s">
        <v>610</v>
      </c>
      <c r="N37" s="70" t="s">
        <v>762</v>
      </c>
      <c r="O37" s="70" t="s">
        <v>659</v>
      </c>
      <c r="P37" s="307">
        <v>44713</v>
      </c>
      <c r="Q37" s="70"/>
      <c r="R37" s="71">
        <v>170000</v>
      </c>
      <c r="S37" s="71">
        <v>70000</v>
      </c>
      <c r="T37" s="72">
        <v>70000</v>
      </c>
      <c r="U37" s="79"/>
    </row>
    <row r="38" spans="1:21" ht="166.5" customHeight="1">
      <c r="A38" s="85">
        <v>304505</v>
      </c>
      <c r="B38" s="85" t="s">
        <v>863</v>
      </c>
      <c r="C38" s="70" t="s">
        <v>332</v>
      </c>
      <c r="D38" s="70" t="s">
        <v>654</v>
      </c>
      <c r="E38" s="70" t="s">
        <v>864</v>
      </c>
      <c r="F38" s="70"/>
      <c r="G38" s="70" t="s">
        <v>651</v>
      </c>
      <c r="H38" s="70">
        <v>8000000</v>
      </c>
      <c r="I38" s="70" t="s">
        <v>813</v>
      </c>
      <c r="J38" s="70"/>
      <c r="K38" s="70" t="s">
        <v>609</v>
      </c>
      <c r="L38" s="70">
        <v>1000</v>
      </c>
      <c r="M38" s="70" t="s">
        <v>610</v>
      </c>
      <c r="N38" s="70" t="s">
        <v>762</v>
      </c>
      <c r="O38" s="70" t="s">
        <v>659</v>
      </c>
      <c r="P38" s="70"/>
      <c r="Q38" s="70"/>
      <c r="R38" s="71">
        <v>110000</v>
      </c>
      <c r="S38" s="71"/>
      <c r="T38" s="72"/>
      <c r="U38" s="79"/>
    </row>
    <row r="39" spans="1:21" ht="166.5" customHeight="1">
      <c r="A39" s="85" t="s">
        <v>844</v>
      </c>
      <c r="B39" s="85" t="s">
        <v>820</v>
      </c>
      <c r="C39" s="70" t="s">
        <v>332</v>
      </c>
      <c r="D39" s="70" t="s">
        <v>638</v>
      </c>
      <c r="E39" s="70" t="s">
        <v>865</v>
      </c>
      <c r="F39" s="70"/>
      <c r="G39" s="70" t="s">
        <v>651</v>
      </c>
      <c r="H39" s="70">
        <v>8000000</v>
      </c>
      <c r="I39" s="70" t="s">
        <v>813</v>
      </c>
      <c r="J39" s="70"/>
      <c r="K39" s="70" t="s">
        <v>609</v>
      </c>
      <c r="L39" s="70">
        <v>1000</v>
      </c>
      <c r="M39" s="70" t="s">
        <v>610</v>
      </c>
      <c r="N39" s="70" t="s">
        <v>762</v>
      </c>
      <c r="O39" s="70" t="s">
        <v>659</v>
      </c>
      <c r="P39" s="70"/>
      <c r="Q39" s="70"/>
      <c r="R39" s="71">
        <v>70000</v>
      </c>
      <c r="S39" s="71"/>
      <c r="T39" s="72"/>
      <c r="U39" s="79"/>
    </row>
    <row r="40" spans="1:21" ht="150" customHeight="1">
      <c r="A40" s="85" t="s">
        <v>814</v>
      </c>
      <c r="B40" s="85" t="s">
        <v>815</v>
      </c>
      <c r="C40" s="70" t="s">
        <v>332</v>
      </c>
      <c r="D40" s="70" t="s">
        <v>611</v>
      </c>
      <c r="E40" s="70" t="s">
        <v>865</v>
      </c>
      <c r="F40" s="70"/>
      <c r="G40" s="70" t="s">
        <v>651</v>
      </c>
      <c r="H40" s="70">
        <v>8000000</v>
      </c>
      <c r="I40" s="70" t="s">
        <v>813</v>
      </c>
      <c r="J40" s="70"/>
      <c r="K40" s="70" t="s">
        <v>609</v>
      </c>
      <c r="L40" s="70">
        <v>1000</v>
      </c>
      <c r="M40" s="70" t="s">
        <v>610</v>
      </c>
      <c r="N40" s="70" t="s">
        <v>762</v>
      </c>
      <c r="O40" s="70" t="s">
        <v>659</v>
      </c>
      <c r="P40" s="70"/>
      <c r="Q40" s="70"/>
      <c r="R40" s="71">
        <v>404000</v>
      </c>
      <c r="S40" s="71">
        <v>1000000</v>
      </c>
      <c r="T40" s="72">
        <v>1000000</v>
      </c>
      <c r="U40" s="79"/>
    </row>
    <row r="41" spans="1:21" s="86" customFormat="1" ht="165.15" customHeight="1">
      <c r="A41" s="85" t="s">
        <v>866</v>
      </c>
      <c r="B41" s="85" t="s">
        <v>867</v>
      </c>
      <c r="C41" s="70" t="s">
        <v>647</v>
      </c>
      <c r="D41" s="70" t="s">
        <v>655</v>
      </c>
      <c r="E41" s="70" t="s">
        <v>868</v>
      </c>
      <c r="F41" s="70"/>
      <c r="G41" s="70" t="s">
        <v>651</v>
      </c>
      <c r="H41" s="70">
        <v>8000000</v>
      </c>
      <c r="I41" s="70" t="s">
        <v>813</v>
      </c>
      <c r="J41" s="70"/>
      <c r="K41" s="70" t="s">
        <v>609</v>
      </c>
      <c r="L41" s="70">
        <v>1000</v>
      </c>
      <c r="M41" s="70" t="s">
        <v>610</v>
      </c>
      <c r="N41" s="70" t="s">
        <v>762</v>
      </c>
      <c r="O41" s="70" t="s">
        <v>659</v>
      </c>
      <c r="P41" s="307">
        <v>44713</v>
      </c>
      <c r="Q41" s="70"/>
      <c r="R41" s="71">
        <v>110000</v>
      </c>
      <c r="S41" s="71"/>
      <c r="T41" s="72">
        <v>250000</v>
      </c>
      <c r="U41" s="79"/>
    </row>
    <row r="42" spans="1:21" s="87" customFormat="1" ht="222" customHeight="1">
      <c r="A42" s="85" t="s">
        <v>869</v>
      </c>
      <c r="B42" s="85" t="s">
        <v>870</v>
      </c>
      <c r="C42" s="70" t="s">
        <v>647</v>
      </c>
      <c r="D42" s="70" t="s">
        <v>656</v>
      </c>
      <c r="E42" s="70" t="s">
        <v>871</v>
      </c>
      <c r="F42" s="70"/>
      <c r="G42" s="70" t="s">
        <v>651</v>
      </c>
      <c r="H42" s="70">
        <v>8000000</v>
      </c>
      <c r="I42" s="70" t="s">
        <v>813</v>
      </c>
      <c r="J42" s="70"/>
      <c r="K42" s="70" t="s">
        <v>609</v>
      </c>
      <c r="L42" s="70">
        <v>1000</v>
      </c>
      <c r="M42" s="70" t="s">
        <v>610</v>
      </c>
      <c r="N42" s="70" t="s">
        <v>762</v>
      </c>
      <c r="O42" s="70" t="s">
        <v>659</v>
      </c>
      <c r="P42" s="307">
        <v>44713</v>
      </c>
      <c r="Q42" s="70"/>
      <c r="R42" s="71">
        <v>400000</v>
      </c>
      <c r="S42" s="71">
        <v>450000</v>
      </c>
      <c r="T42" s="72">
        <v>500000</v>
      </c>
      <c r="U42" s="79"/>
    </row>
    <row r="43" spans="1:21" ht="157.5" customHeight="1">
      <c r="A43" s="85">
        <v>103036</v>
      </c>
      <c r="B43" s="85" t="s">
        <v>857</v>
      </c>
      <c r="C43" s="70" t="s">
        <v>606</v>
      </c>
      <c r="D43" s="70" t="s">
        <v>650</v>
      </c>
      <c r="E43" s="70" t="s">
        <v>872</v>
      </c>
      <c r="F43" s="70"/>
      <c r="G43" s="70" t="s">
        <v>657</v>
      </c>
      <c r="H43" s="70">
        <v>6000000</v>
      </c>
      <c r="I43" s="70" t="s">
        <v>813</v>
      </c>
      <c r="J43" s="70"/>
      <c r="K43" s="70" t="s">
        <v>609</v>
      </c>
      <c r="L43" s="70">
        <v>1000</v>
      </c>
      <c r="M43" s="70" t="s">
        <v>610</v>
      </c>
      <c r="N43" s="70" t="s">
        <v>762</v>
      </c>
      <c r="O43" s="70" t="s">
        <v>659</v>
      </c>
      <c r="P43" s="70"/>
      <c r="Q43" s="70"/>
      <c r="R43" s="71">
        <v>15000</v>
      </c>
      <c r="S43" s="71">
        <v>0</v>
      </c>
      <c r="T43" s="72">
        <v>0</v>
      </c>
      <c r="U43" s="79"/>
    </row>
    <row r="44" spans="1:21" ht="166.5" customHeight="1">
      <c r="A44" s="85">
        <v>103036</v>
      </c>
      <c r="B44" s="85" t="s">
        <v>857</v>
      </c>
      <c r="C44" s="70" t="s">
        <v>606</v>
      </c>
      <c r="D44" s="70" t="s">
        <v>650</v>
      </c>
      <c r="E44" s="70" t="s">
        <v>872</v>
      </c>
      <c r="F44" s="70"/>
      <c r="G44" s="70" t="s">
        <v>657</v>
      </c>
      <c r="H44" s="70">
        <v>6000000</v>
      </c>
      <c r="I44" s="70" t="s">
        <v>813</v>
      </c>
      <c r="J44" s="70"/>
      <c r="K44" s="70" t="s">
        <v>609</v>
      </c>
      <c r="L44" s="70">
        <v>1000</v>
      </c>
      <c r="M44" s="70" t="s">
        <v>610</v>
      </c>
      <c r="N44" s="70" t="s">
        <v>762</v>
      </c>
      <c r="O44" s="70" t="s">
        <v>659</v>
      </c>
      <c r="P44" s="70"/>
      <c r="Q44" s="70"/>
      <c r="R44" s="71">
        <v>120000</v>
      </c>
      <c r="S44" s="71">
        <v>0</v>
      </c>
      <c r="T44" s="72">
        <v>0</v>
      </c>
      <c r="U44" s="79"/>
    </row>
    <row r="45" spans="1:21" ht="159.15" customHeight="1">
      <c r="A45" s="85">
        <v>104010</v>
      </c>
      <c r="B45" s="85" t="s">
        <v>838</v>
      </c>
      <c r="C45" s="70" t="s">
        <v>606</v>
      </c>
      <c r="D45" s="70" t="s">
        <v>632</v>
      </c>
      <c r="E45" s="70" t="s">
        <v>873</v>
      </c>
      <c r="F45" s="70"/>
      <c r="G45" s="70" t="s">
        <v>657</v>
      </c>
      <c r="H45" s="70">
        <v>6000000</v>
      </c>
      <c r="I45" s="70" t="s">
        <v>813</v>
      </c>
      <c r="J45" s="70"/>
      <c r="K45" s="70" t="s">
        <v>609</v>
      </c>
      <c r="L45" s="70">
        <v>1000</v>
      </c>
      <c r="M45" s="70" t="s">
        <v>610</v>
      </c>
      <c r="N45" s="70" t="s">
        <v>762</v>
      </c>
      <c r="O45" s="70" t="s">
        <v>659</v>
      </c>
      <c r="P45" s="70"/>
      <c r="Q45" s="70"/>
      <c r="R45" s="71">
        <v>480000</v>
      </c>
      <c r="S45" s="71">
        <v>0</v>
      </c>
      <c r="T45" s="72">
        <v>0</v>
      </c>
      <c r="U45" s="79"/>
    </row>
    <row r="46" spans="1:21" ht="156" customHeight="1">
      <c r="A46" s="85">
        <v>104010</v>
      </c>
      <c r="B46" s="85" t="s">
        <v>838</v>
      </c>
      <c r="C46" s="70" t="s">
        <v>606</v>
      </c>
      <c r="D46" s="70" t="s">
        <v>632</v>
      </c>
      <c r="E46" s="70" t="s">
        <v>873</v>
      </c>
      <c r="F46" s="70"/>
      <c r="G46" s="70" t="s">
        <v>657</v>
      </c>
      <c r="H46" s="70">
        <v>6000000</v>
      </c>
      <c r="I46" s="70" t="s">
        <v>813</v>
      </c>
      <c r="J46" s="70"/>
      <c r="K46" s="70" t="s">
        <v>609</v>
      </c>
      <c r="L46" s="70">
        <v>1000</v>
      </c>
      <c r="M46" s="70" t="s">
        <v>610</v>
      </c>
      <c r="N46" s="70" t="s">
        <v>762</v>
      </c>
      <c r="O46" s="70" t="s">
        <v>659</v>
      </c>
      <c r="P46" s="70"/>
      <c r="Q46" s="70"/>
      <c r="R46" s="71">
        <v>6000</v>
      </c>
      <c r="S46" s="71">
        <v>0</v>
      </c>
      <c r="T46" s="72">
        <v>0</v>
      </c>
      <c r="U46" s="79"/>
    </row>
    <row r="47" spans="1:21" ht="152.25" customHeight="1">
      <c r="A47" s="85">
        <v>104013</v>
      </c>
      <c r="B47" s="85" t="s">
        <v>838</v>
      </c>
      <c r="C47" s="70" t="s">
        <v>606</v>
      </c>
      <c r="D47" s="70" t="s">
        <v>634</v>
      </c>
      <c r="E47" s="70" t="s">
        <v>874</v>
      </c>
      <c r="F47" s="70"/>
      <c r="G47" s="70" t="s">
        <v>657</v>
      </c>
      <c r="H47" s="70">
        <v>6000000</v>
      </c>
      <c r="I47" s="70" t="s">
        <v>813</v>
      </c>
      <c r="J47" s="70"/>
      <c r="K47" s="70" t="s">
        <v>609</v>
      </c>
      <c r="L47" s="70">
        <v>1000</v>
      </c>
      <c r="M47" s="70" t="s">
        <v>610</v>
      </c>
      <c r="N47" s="70" t="s">
        <v>762</v>
      </c>
      <c r="O47" s="70" t="s">
        <v>659</v>
      </c>
      <c r="P47" s="307">
        <v>44713</v>
      </c>
      <c r="Q47" s="70"/>
      <c r="R47" s="71">
        <v>40000</v>
      </c>
      <c r="S47" s="71">
        <v>40000</v>
      </c>
      <c r="T47" s="72">
        <v>40000</v>
      </c>
      <c r="U47" s="79"/>
    </row>
    <row r="48" spans="1:21" ht="162.75" customHeight="1">
      <c r="A48" s="85">
        <v>104019</v>
      </c>
      <c r="B48" s="85" t="s">
        <v>810</v>
      </c>
      <c r="C48" s="70" t="s">
        <v>606</v>
      </c>
      <c r="D48" s="70" t="s">
        <v>607</v>
      </c>
      <c r="E48" s="70" t="s">
        <v>875</v>
      </c>
      <c r="F48" s="70"/>
      <c r="G48" s="70" t="s">
        <v>657</v>
      </c>
      <c r="H48" s="70">
        <v>6000000</v>
      </c>
      <c r="I48" s="70" t="s">
        <v>813</v>
      </c>
      <c r="J48" s="70"/>
      <c r="K48" s="70" t="s">
        <v>609</v>
      </c>
      <c r="L48" s="70">
        <v>1000</v>
      </c>
      <c r="M48" s="70" t="s">
        <v>610</v>
      </c>
      <c r="N48" s="70" t="s">
        <v>762</v>
      </c>
      <c r="O48" s="70" t="s">
        <v>659</v>
      </c>
      <c r="P48" s="307">
        <v>44713</v>
      </c>
      <c r="Q48" s="70"/>
      <c r="R48" s="71">
        <v>100000</v>
      </c>
      <c r="S48" s="71">
        <v>200000</v>
      </c>
      <c r="T48" s="72">
        <v>200000</v>
      </c>
      <c r="U48" s="79"/>
    </row>
    <row r="49" spans="1:21" ht="157.5" customHeight="1">
      <c r="A49" s="85" t="s">
        <v>876</v>
      </c>
      <c r="B49" s="85" t="s">
        <v>863</v>
      </c>
      <c r="C49" s="70" t="s">
        <v>332</v>
      </c>
      <c r="D49" s="70" t="s">
        <v>658</v>
      </c>
      <c r="E49" s="70" t="s">
        <v>877</v>
      </c>
      <c r="F49" s="70"/>
      <c r="G49" s="70" t="s">
        <v>657</v>
      </c>
      <c r="H49" s="70">
        <v>6000000</v>
      </c>
      <c r="I49" s="70" t="s">
        <v>813</v>
      </c>
      <c r="J49" s="70"/>
      <c r="K49" s="70" t="s">
        <v>609</v>
      </c>
      <c r="L49" s="70">
        <v>1000</v>
      </c>
      <c r="M49" s="70" t="s">
        <v>610</v>
      </c>
      <c r="N49" s="70" t="s">
        <v>762</v>
      </c>
      <c r="O49" s="70" t="s">
        <v>659</v>
      </c>
      <c r="P49" s="70"/>
      <c r="Q49" s="70"/>
      <c r="R49" s="71">
        <v>200000</v>
      </c>
      <c r="S49" s="71"/>
      <c r="T49" s="72"/>
      <c r="U49" s="79"/>
    </row>
    <row r="50" spans="1:21" ht="144.75" customHeight="1">
      <c r="A50" s="85" t="s">
        <v>844</v>
      </c>
      <c r="B50" s="85" t="s">
        <v>820</v>
      </c>
      <c r="C50" s="70" t="s">
        <v>332</v>
      </c>
      <c r="D50" s="70" t="s">
        <v>638</v>
      </c>
      <c r="E50" s="70" t="s">
        <v>865</v>
      </c>
      <c r="F50" s="70"/>
      <c r="G50" s="70" t="s">
        <v>657</v>
      </c>
      <c r="H50" s="70">
        <v>6000000</v>
      </c>
      <c r="I50" s="70" t="s">
        <v>813</v>
      </c>
      <c r="J50" s="70"/>
      <c r="K50" s="70" t="s">
        <v>609</v>
      </c>
      <c r="L50" s="70">
        <v>1000</v>
      </c>
      <c r="M50" s="70" t="s">
        <v>610</v>
      </c>
      <c r="N50" s="70" t="s">
        <v>762</v>
      </c>
      <c r="O50" s="70" t="s">
        <v>659</v>
      </c>
      <c r="P50" s="70"/>
      <c r="Q50" s="70"/>
      <c r="R50" s="71">
        <v>20000</v>
      </c>
      <c r="S50" s="71"/>
      <c r="T50" s="72"/>
      <c r="U50" s="79"/>
    </row>
    <row r="51" spans="1:21" ht="156" customHeight="1">
      <c r="A51" s="85" t="s">
        <v>814</v>
      </c>
      <c r="B51" s="85" t="s">
        <v>815</v>
      </c>
      <c r="C51" s="70" t="s">
        <v>332</v>
      </c>
      <c r="D51" s="70" t="s">
        <v>611</v>
      </c>
      <c r="E51" s="70" t="s">
        <v>878</v>
      </c>
      <c r="F51" s="70"/>
      <c r="G51" s="70" t="s">
        <v>657</v>
      </c>
      <c r="H51" s="70">
        <v>6000000</v>
      </c>
      <c r="I51" s="70" t="s">
        <v>813</v>
      </c>
      <c r="J51" s="70"/>
      <c r="K51" s="70" t="s">
        <v>609</v>
      </c>
      <c r="L51" s="70">
        <v>1000</v>
      </c>
      <c r="M51" s="70" t="s">
        <v>610</v>
      </c>
      <c r="N51" s="70" t="s">
        <v>762</v>
      </c>
      <c r="O51" s="70" t="s">
        <v>659</v>
      </c>
      <c r="P51" s="70"/>
      <c r="Q51" s="70"/>
      <c r="R51" s="71">
        <v>50000</v>
      </c>
      <c r="S51" s="71"/>
      <c r="T51" s="72"/>
      <c r="U51" s="79"/>
    </row>
    <row r="52" spans="1:21" ht="219.15" customHeight="1">
      <c r="A52" s="85">
        <v>404102</v>
      </c>
      <c r="B52" s="85" t="s">
        <v>879</v>
      </c>
      <c r="C52" s="70" t="s">
        <v>333</v>
      </c>
      <c r="D52" s="70" t="s">
        <v>880</v>
      </c>
      <c r="E52" s="70" t="s">
        <v>881</v>
      </c>
      <c r="F52" s="70"/>
      <c r="G52" s="70" t="s">
        <v>657</v>
      </c>
      <c r="H52" s="70">
        <v>6000000</v>
      </c>
      <c r="I52" s="70" t="s">
        <v>813</v>
      </c>
      <c r="J52" s="70"/>
      <c r="K52" s="70" t="s">
        <v>609</v>
      </c>
      <c r="L52" s="70">
        <v>1000</v>
      </c>
      <c r="M52" s="70" t="s">
        <v>610</v>
      </c>
      <c r="N52" s="70" t="s">
        <v>762</v>
      </c>
      <c r="O52" s="70" t="s">
        <v>744</v>
      </c>
      <c r="P52" s="307">
        <v>44713</v>
      </c>
      <c r="Q52" s="70"/>
      <c r="R52" s="71">
        <v>1000000</v>
      </c>
      <c r="S52" s="71">
        <v>1000000</v>
      </c>
      <c r="T52" s="72">
        <v>1000000</v>
      </c>
      <c r="U52" s="79"/>
    </row>
    <row r="53" spans="1:21" ht="170.25" customHeight="1">
      <c r="A53" s="85" t="s">
        <v>866</v>
      </c>
      <c r="B53" s="85" t="s">
        <v>867</v>
      </c>
      <c r="C53" s="70" t="s">
        <v>647</v>
      </c>
      <c r="D53" s="70" t="s">
        <v>655</v>
      </c>
      <c r="E53" s="70" t="s">
        <v>882</v>
      </c>
      <c r="F53" s="70"/>
      <c r="G53" s="70" t="s">
        <v>657</v>
      </c>
      <c r="H53" s="70">
        <v>6000000</v>
      </c>
      <c r="I53" s="70" t="s">
        <v>813</v>
      </c>
      <c r="J53" s="70"/>
      <c r="K53" s="70" t="s">
        <v>609</v>
      </c>
      <c r="L53" s="70">
        <v>1000</v>
      </c>
      <c r="M53" s="70" t="s">
        <v>610</v>
      </c>
      <c r="N53" s="70" t="s">
        <v>762</v>
      </c>
      <c r="O53" s="70" t="s">
        <v>659</v>
      </c>
      <c r="P53" s="307">
        <v>44713</v>
      </c>
      <c r="Q53" s="70"/>
      <c r="R53" s="71">
        <v>250000</v>
      </c>
      <c r="S53" s="71"/>
      <c r="T53" s="72">
        <v>250000</v>
      </c>
      <c r="U53" s="79"/>
    </row>
    <row r="54" spans="1:21" ht="182.25" customHeight="1">
      <c r="A54" s="85" t="s">
        <v>883</v>
      </c>
      <c r="B54" s="85" t="s">
        <v>870</v>
      </c>
      <c r="C54" s="70" t="s">
        <v>647</v>
      </c>
      <c r="D54" s="70" t="s">
        <v>660</v>
      </c>
      <c r="E54" s="70" t="s">
        <v>884</v>
      </c>
      <c r="F54" s="70"/>
      <c r="G54" s="70" t="s">
        <v>657</v>
      </c>
      <c r="H54" s="70">
        <v>6000000</v>
      </c>
      <c r="I54" s="70" t="s">
        <v>813</v>
      </c>
      <c r="J54" s="70"/>
      <c r="K54" s="70" t="s">
        <v>609</v>
      </c>
      <c r="L54" s="70">
        <v>1000</v>
      </c>
      <c r="M54" s="70" t="s">
        <v>610</v>
      </c>
      <c r="N54" s="70" t="s">
        <v>762</v>
      </c>
      <c r="O54" s="70" t="s">
        <v>659</v>
      </c>
      <c r="P54" s="307">
        <v>44713</v>
      </c>
      <c r="Q54" s="70"/>
      <c r="R54" s="71">
        <v>250000</v>
      </c>
      <c r="S54" s="71">
        <v>300000</v>
      </c>
      <c r="T54" s="72">
        <v>350000</v>
      </c>
      <c r="U54" s="79"/>
    </row>
    <row r="55" spans="1:21" ht="172.5" customHeight="1">
      <c r="A55" s="85" t="s">
        <v>866</v>
      </c>
      <c r="B55" s="85" t="s">
        <v>867</v>
      </c>
      <c r="C55" s="70" t="s">
        <v>647</v>
      </c>
      <c r="D55" s="70" t="s">
        <v>655</v>
      </c>
      <c r="E55" s="70" t="s">
        <v>885</v>
      </c>
      <c r="F55" s="70"/>
      <c r="G55" s="70" t="s">
        <v>661</v>
      </c>
      <c r="H55" s="70">
        <v>4600000000</v>
      </c>
      <c r="I55" s="70" t="s">
        <v>813</v>
      </c>
      <c r="J55" s="70"/>
      <c r="K55" s="70" t="s">
        <v>609</v>
      </c>
      <c r="L55" s="70">
        <v>1000</v>
      </c>
      <c r="M55" s="70" t="s">
        <v>610</v>
      </c>
      <c r="N55" s="70" t="s">
        <v>762</v>
      </c>
      <c r="O55" s="70" t="s">
        <v>659</v>
      </c>
      <c r="P55" s="70"/>
      <c r="Q55" s="70"/>
      <c r="R55" s="71"/>
      <c r="S55" s="71">
        <v>1500000</v>
      </c>
      <c r="T55" s="72"/>
      <c r="U55" s="79"/>
    </row>
    <row r="56" spans="1:21" ht="219.75" customHeight="1">
      <c r="A56" s="85" t="s">
        <v>886</v>
      </c>
      <c r="B56" s="85" t="s">
        <v>870</v>
      </c>
      <c r="C56" s="70" t="s">
        <v>647</v>
      </c>
      <c r="D56" s="70" t="s">
        <v>662</v>
      </c>
      <c r="E56" s="70" t="s">
        <v>887</v>
      </c>
      <c r="F56" s="70"/>
      <c r="G56" s="70" t="s">
        <v>663</v>
      </c>
      <c r="H56" s="70">
        <v>4600000000</v>
      </c>
      <c r="I56" s="70" t="s">
        <v>813</v>
      </c>
      <c r="J56" s="70"/>
      <c r="K56" s="70" t="s">
        <v>609</v>
      </c>
      <c r="L56" s="70">
        <v>1000</v>
      </c>
      <c r="M56" s="70" t="s">
        <v>664</v>
      </c>
      <c r="N56" s="70" t="s">
        <v>888</v>
      </c>
      <c r="O56" s="70" t="s">
        <v>744</v>
      </c>
      <c r="P56" s="70"/>
      <c r="Q56" s="70"/>
      <c r="R56" s="71">
        <v>250000</v>
      </c>
      <c r="S56" s="71"/>
      <c r="T56" s="72"/>
      <c r="U56" s="79"/>
    </row>
    <row r="57" spans="1:21" ht="218.25" customHeight="1">
      <c r="A57" s="85" t="s">
        <v>886</v>
      </c>
      <c r="B57" s="85" t="s">
        <v>870</v>
      </c>
      <c r="C57" s="70" t="s">
        <v>647</v>
      </c>
      <c r="D57" s="70" t="s">
        <v>662</v>
      </c>
      <c r="E57" s="70" t="s">
        <v>889</v>
      </c>
      <c r="F57" s="70"/>
      <c r="G57" s="70" t="s">
        <v>665</v>
      </c>
      <c r="H57" s="70">
        <v>4600000000</v>
      </c>
      <c r="I57" s="70" t="s">
        <v>813</v>
      </c>
      <c r="J57" s="70"/>
      <c r="K57" s="70" t="s">
        <v>609</v>
      </c>
      <c r="L57" s="70">
        <v>1000</v>
      </c>
      <c r="M57" s="70" t="s">
        <v>664</v>
      </c>
      <c r="N57" s="70" t="s">
        <v>762</v>
      </c>
      <c r="O57" s="70" t="s">
        <v>744</v>
      </c>
      <c r="P57" s="70"/>
      <c r="Q57" s="70"/>
      <c r="R57" s="71"/>
      <c r="S57" s="71">
        <v>2000000</v>
      </c>
      <c r="T57" s="72">
        <v>2500000</v>
      </c>
      <c r="U57" s="79"/>
    </row>
    <row r="58" spans="1:21" ht="176.25" customHeight="1">
      <c r="A58" s="85" t="s">
        <v>890</v>
      </c>
      <c r="B58" s="85" t="s">
        <v>891</v>
      </c>
      <c r="C58" s="70" t="s">
        <v>647</v>
      </c>
      <c r="D58" s="70" t="s">
        <v>666</v>
      </c>
      <c r="E58" s="70" t="s">
        <v>892</v>
      </c>
      <c r="F58" s="70"/>
      <c r="G58" s="70" t="s">
        <v>667</v>
      </c>
      <c r="H58" s="70">
        <v>4600000000</v>
      </c>
      <c r="I58" s="70" t="s">
        <v>813</v>
      </c>
      <c r="J58" s="70"/>
      <c r="K58" s="70" t="s">
        <v>609</v>
      </c>
      <c r="L58" s="70">
        <v>1000</v>
      </c>
      <c r="M58" s="70" t="s">
        <v>625</v>
      </c>
      <c r="N58" s="70" t="s">
        <v>888</v>
      </c>
      <c r="O58" s="70" t="s">
        <v>744</v>
      </c>
      <c r="P58" s="307">
        <v>44713</v>
      </c>
      <c r="Q58" s="70"/>
      <c r="R58" s="71">
        <v>6540000</v>
      </c>
      <c r="S58" s="71">
        <v>6600000</v>
      </c>
      <c r="T58" s="72">
        <v>8000000</v>
      </c>
      <c r="U58" s="79"/>
    </row>
    <row r="59" spans="1:21" s="86" customFormat="1" ht="161.25" customHeight="1">
      <c r="A59" s="85" t="s">
        <v>890</v>
      </c>
      <c r="B59" s="85" t="s">
        <v>891</v>
      </c>
      <c r="C59" s="70" t="s">
        <v>647</v>
      </c>
      <c r="D59" s="70" t="s">
        <v>666</v>
      </c>
      <c r="E59" s="70" t="s">
        <v>893</v>
      </c>
      <c r="F59" s="70"/>
      <c r="G59" s="70" t="s">
        <v>668</v>
      </c>
      <c r="H59" s="70">
        <v>6000000</v>
      </c>
      <c r="I59" s="70" t="s">
        <v>813</v>
      </c>
      <c r="J59" s="70"/>
      <c r="K59" s="70" t="s">
        <v>609</v>
      </c>
      <c r="L59" s="70">
        <v>1000</v>
      </c>
      <c r="M59" s="70" t="s">
        <v>610</v>
      </c>
      <c r="N59" s="70" t="s">
        <v>762</v>
      </c>
      <c r="O59" s="70" t="s">
        <v>659</v>
      </c>
      <c r="P59" s="70"/>
      <c r="Q59" s="70"/>
      <c r="R59" s="71">
        <v>200000</v>
      </c>
      <c r="S59" s="71">
        <v>300000</v>
      </c>
      <c r="T59" s="72"/>
      <c r="U59" s="79"/>
    </row>
    <row r="60" spans="1:21" ht="234.75" customHeight="1">
      <c r="A60" s="85">
        <v>404327</v>
      </c>
      <c r="B60" s="85" t="s">
        <v>894</v>
      </c>
      <c r="C60" s="70" t="s">
        <v>333</v>
      </c>
      <c r="D60" s="70" t="s">
        <v>669</v>
      </c>
      <c r="E60" s="70" t="s">
        <v>895</v>
      </c>
      <c r="F60" s="70"/>
      <c r="G60" s="70" t="s">
        <v>670</v>
      </c>
      <c r="H60" s="70">
        <v>4600000000</v>
      </c>
      <c r="I60" s="70" t="s">
        <v>813</v>
      </c>
      <c r="J60" s="70"/>
      <c r="K60" s="70" t="s">
        <v>609</v>
      </c>
      <c r="L60" s="70">
        <v>1000</v>
      </c>
      <c r="M60" s="70" t="s">
        <v>671</v>
      </c>
      <c r="N60" s="70" t="s">
        <v>762</v>
      </c>
      <c r="O60" s="70" t="s">
        <v>744</v>
      </c>
      <c r="P60" s="70"/>
      <c r="Q60" s="70"/>
      <c r="R60" s="71">
        <v>3000000</v>
      </c>
      <c r="S60" s="71"/>
      <c r="T60" s="72"/>
      <c r="U60" s="79"/>
    </row>
    <row r="61" spans="1:21" ht="168.75" customHeight="1">
      <c r="A61" s="85" t="s">
        <v>814</v>
      </c>
      <c r="B61" s="85" t="s">
        <v>815</v>
      </c>
      <c r="C61" s="70" t="s">
        <v>332</v>
      </c>
      <c r="D61" s="70" t="s">
        <v>611</v>
      </c>
      <c r="E61" s="70" t="s">
        <v>896</v>
      </c>
      <c r="F61" s="70"/>
      <c r="G61" s="70" t="s">
        <v>672</v>
      </c>
      <c r="H61" s="70">
        <v>8000000</v>
      </c>
      <c r="I61" s="70" t="s">
        <v>813</v>
      </c>
      <c r="J61" s="70"/>
      <c r="K61" s="70" t="s">
        <v>609</v>
      </c>
      <c r="L61" s="70">
        <v>1000</v>
      </c>
      <c r="M61" s="70" t="s">
        <v>610</v>
      </c>
      <c r="N61" s="70" t="s">
        <v>762</v>
      </c>
      <c r="O61" s="70" t="s">
        <v>659</v>
      </c>
      <c r="P61" s="307">
        <v>44713</v>
      </c>
      <c r="Q61" s="70"/>
      <c r="R61" s="71">
        <v>1000000</v>
      </c>
      <c r="S61" s="71">
        <v>1000000</v>
      </c>
      <c r="T61" s="72">
        <v>1000000</v>
      </c>
      <c r="U61" s="79"/>
    </row>
    <row r="62" spans="1:21" ht="168">
      <c r="A62" s="85">
        <v>101011</v>
      </c>
      <c r="B62" s="85" t="s">
        <v>841</v>
      </c>
      <c r="C62" s="70" t="s">
        <v>606</v>
      </c>
      <c r="D62" s="70" t="s">
        <v>606</v>
      </c>
      <c r="E62" s="70" t="s">
        <v>897</v>
      </c>
      <c r="F62" s="70"/>
      <c r="G62" s="70" t="s">
        <v>608</v>
      </c>
      <c r="H62" s="70">
        <v>6103000</v>
      </c>
      <c r="I62" s="70" t="s">
        <v>813</v>
      </c>
      <c r="J62" s="70"/>
      <c r="K62" s="70" t="s">
        <v>609</v>
      </c>
      <c r="L62" s="70">
        <v>1000</v>
      </c>
      <c r="M62" s="70" t="s">
        <v>610</v>
      </c>
      <c r="N62" s="70" t="s">
        <v>762</v>
      </c>
      <c r="O62" s="70" t="s">
        <v>659</v>
      </c>
      <c r="P62" s="70"/>
      <c r="Q62" s="70"/>
      <c r="R62" s="71">
        <v>400000</v>
      </c>
      <c r="S62" s="71">
        <v>0</v>
      </c>
      <c r="T62" s="72">
        <v>0</v>
      </c>
      <c r="U62" s="79"/>
    </row>
    <row r="63" spans="1:21" s="87" customFormat="1" ht="167.25" customHeight="1">
      <c r="A63" s="85" t="s">
        <v>814</v>
      </c>
      <c r="B63" s="85" t="s">
        <v>815</v>
      </c>
      <c r="C63" s="70" t="s">
        <v>332</v>
      </c>
      <c r="D63" s="70" t="s">
        <v>611</v>
      </c>
      <c r="E63" s="70" t="s">
        <v>898</v>
      </c>
      <c r="F63" s="70"/>
      <c r="G63" s="70" t="s">
        <v>673</v>
      </c>
      <c r="H63" s="70">
        <v>4600000000</v>
      </c>
      <c r="I63" s="70" t="s">
        <v>813</v>
      </c>
      <c r="J63" s="70"/>
      <c r="K63" s="70" t="s">
        <v>609</v>
      </c>
      <c r="L63" s="70">
        <v>1000</v>
      </c>
      <c r="M63" s="70" t="s">
        <v>610</v>
      </c>
      <c r="N63" s="70" t="s">
        <v>762</v>
      </c>
      <c r="O63" s="70" t="s">
        <v>659</v>
      </c>
      <c r="P63" s="307">
        <v>44713</v>
      </c>
      <c r="Q63" s="70"/>
      <c r="R63" s="71">
        <v>1000000</v>
      </c>
      <c r="S63" s="71">
        <v>1500000</v>
      </c>
      <c r="T63" s="72">
        <v>1500000</v>
      </c>
      <c r="U63" s="79"/>
    </row>
    <row r="64" spans="1:21" ht="166.5" customHeight="1">
      <c r="A64" s="85" t="s">
        <v>814</v>
      </c>
      <c r="B64" s="85" t="s">
        <v>815</v>
      </c>
      <c r="C64" s="70" t="s">
        <v>332</v>
      </c>
      <c r="D64" s="70" t="s">
        <v>611</v>
      </c>
      <c r="E64" s="70" t="s">
        <v>898</v>
      </c>
      <c r="F64" s="70"/>
      <c r="G64" s="70" t="s">
        <v>674</v>
      </c>
      <c r="H64" s="70">
        <v>4600000000</v>
      </c>
      <c r="I64" s="70" t="s">
        <v>813</v>
      </c>
      <c r="J64" s="70"/>
      <c r="K64" s="70" t="s">
        <v>609</v>
      </c>
      <c r="L64" s="70">
        <v>1000</v>
      </c>
      <c r="M64" s="70" t="s">
        <v>610</v>
      </c>
      <c r="N64" s="70" t="s">
        <v>762</v>
      </c>
      <c r="O64" s="70" t="s">
        <v>659</v>
      </c>
      <c r="P64" s="307">
        <v>44713</v>
      </c>
      <c r="Q64" s="70"/>
      <c r="R64" s="71">
        <v>1000000</v>
      </c>
      <c r="S64" s="71">
        <v>1500000</v>
      </c>
      <c r="T64" s="72">
        <v>1500000</v>
      </c>
      <c r="U64" s="79"/>
    </row>
    <row r="65" spans="1:21" ht="185.25" customHeight="1">
      <c r="A65" s="85">
        <v>402284</v>
      </c>
      <c r="B65" s="85" t="s">
        <v>841</v>
      </c>
      <c r="C65" s="70" t="s">
        <v>333</v>
      </c>
      <c r="D65" s="70" t="s">
        <v>675</v>
      </c>
      <c r="E65" s="70" t="s">
        <v>899</v>
      </c>
      <c r="F65" s="70"/>
      <c r="G65" s="70" t="s">
        <v>676</v>
      </c>
      <c r="H65" s="70">
        <v>6000000</v>
      </c>
      <c r="I65" s="70" t="s">
        <v>813</v>
      </c>
      <c r="J65" s="70"/>
      <c r="K65" s="70" t="s">
        <v>609</v>
      </c>
      <c r="L65" s="70">
        <v>1000</v>
      </c>
      <c r="M65" s="70" t="s">
        <v>610</v>
      </c>
      <c r="N65" s="70" t="s">
        <v>762</v>
      </c>
      <c r="O65" s="70" t="s">
        <v>744</v>
      </c>
      <c r="P65" s="307">
        <v>44713</v>
      </c>
      <c r="Q65" s="70"/>
      <c r="R65" s="71">
        <v>200000</v>
      </c>
      <c r="S65" s="71">
        <v>200000</v>
      </c>
      <c r="T65" s="72">
        <v>200000</v>
      </c>
      <c r="U65" s="79"/>
    </row>
    <row r="66" spans="1:21" ht="165.15" customHeight="1">
      <c r="A66" s="85">
        <v>403553</v>
      </c>
      <c r="B66" s="85" t="s">
        <v>900</v>
      </c>
      <c r="C66" s="70" t="s">
        <v>333</v>
      </c>
      <c r="D66" s="70" t="s">
        <v>677</v>
      </c>
      <c r="E66" s="70" t="s">
        <v>901</v>
      </c>
      <c r="F66" s="70"/>
      <c r="G66" s="70" t="s">
        <v>676</v>
      </c>
      <c r="H66" s="70">
        <v>6000000</v>
      </c>
      <c r="I66" s="70" t="s">
        <v>813</v>
      </c>
      <c r="J66" s="70"/>
      <c r="K66" s="70" t="s">
        <v>609</v>
      </c>
      <c r="L66" s="70">
        <v>1000</v>
      </c>
      <c r="M66" s="70" t="s">
        <v>610</v>
      </c>
      <c r="N66" s="70" t="s">
        <v>762</v>
      </c>
      <c r="O66" s="70" t="s">
        <v>902</v>
      </c>
      <c r="P66" s="307">
        <v>44713</v>
      </c>
      <c r="Q66" s="70"/>
      <c r="R66" s="71">
        <v>400000</v>
      </c>
      <c r="S66" s="71">
        <v>200000</v>
      </c>
      <c r="T66" s="72">
        <v>200000</v>
      </c>
      <c r="U66" s="79"/>
    </row>
    <row r="67" spans="1:21" s="86" customFormat="1" ht="174.75" customHeight="1">
      <c r="A67" s="85">
        <v>404185</v>
      </c>
      <c r="B67" s="85" t="s">
        <v>903</v>
      </c>
      <c r="C67" s="70" t="s">
        <v>333</v>
      </c>
      <c r="D67" s="70" t="s">
        <v>678</v>
      </c>
      <c r="E67" s="70" t="s">
        <v>380</v>
      </c>
      <c r="F67" s="70"/>
      <c r="G67" s="70" t="s">
        <v>676</v>
      </c>
      <c r="H67" s="70">
        <v>6000000</v>
      </c>
      <c r="I67" s="70" t="s">
        <v>813</v>
      </c>
      <c r="J67" s="70"/>
      <c r="K67" s="70" t="s">
        <v>609</v>
      </c>
      <c r="L67" s="70">
        <v>1000</v>
      </c>
      <c r="M67" s="70" t="s">
        <v>610</v>
      </c>
      <c r="N67" s="70" t="s">
        <v>762</v>
      </c>
      <c r="O67" s="70" t="s">
        <v>744</v>
      </c>
      <c r="P67" s="307">
        <v>44713</v>
      </c>
      <c r="Q67" s="70"/>
      <c r="R67" s="71">
        <v>200000</v>
      </c>
      <c r="S67" s="71">
        <v>200000</v>
      </c>
      <c r="T67" s="72">
        <v>300000</v>
      </c>
      <c r="U67" s="79"/>
    </row>
    <row r="68" spans="1:21" ht="170.25" customHeight="1">
      <c r="A68" s="85">
        <v>404186</v>
      </c>
      <c r="B68" s="85" t="s">
        <v>852</v>
      </c>
      <c r="C68" s="70" t="s">
        <v>333</v>
      </c>
      <c r="D68" s="70" t="s">
        <v>645</v>
      </c>
      <c r="E68" s="70" t="s">
        <v>904</v>
      </c>
      <c r="F68" s="70"/>
      <c r="G68" s="70" t="s">
        <v>676</v>
      </c>
      <c r="H68" s="70">
        <v>6000000</v>
      </c>
      <c r="I68" s="70" t="s">
        <v>813</v>
      </c>
      <c r="J68" s="70"/>
      <c r="K68" s="70" t="s">
        <v>609</v>
      </c>
      <c r="L68" s="70">
        <v>1000</v>
      </c>
      <c r="M68" s="70" t="s">
        <v>610</v>
      </c>
      <c r="N68" s="70" t="s">
        <v>762</v>
      </c>
      <c r="O68" s="70" t="s">
        <v>744</v>
      </c>
      <c r="P68" s="70"/>
      <c r="Q68" s="70"/>
      <c r="R68" s="71">
        <v>800000</v>
      </c>
      <c r="S68" s="71">
        <v>800000</v>
      </c>
      <c r="T68" s="72"/>
      <c r="U68" s="79"/>
    </row>
    <row r="69" spans="1:21" ht="176.25" customHeight="1">
      <c r="A69" s="85" t="s">
        <v>905</v>
      </c>
      <c r="B69" s="85" t="s">
        <v>906</v>
      </c>
      <c r="C69" s="70" t="s">
        <v>333</v>
      </c>
      <c r="D69" s="70" t="s">
        <v>669</v>
      </c>
      <c r="E69" s="70" t="s">
        <v>907</v>
      </c>
      <c r="F69" s="70"/>
      <c r="G69" s="70" t="s">
        <v>676</v>
      </c>
      <c r="H69" s="70">
        <v>6000000</v>
      </c>
      <c r="I69" s="70" t="s">
        <v>813</v>
      </c>
      <c r="J69" s="70"/>
      <c r="K69" s="70" t="s">
        <v>609</v>
      </c>
      <c r="L69" s="70">
        <v>1000</v>
      </c>
      <c r="M69" s="70" t="s">
        <v>610</v>
      </c>
      <c r="N69" s="70" t="s">
        <v>762</v>
      </c>
      <c r="O69" s="70" t="s">
        <v>902</v>
      </c>
      <c r="P69" s="307">
        <v>44713</v>
      </c>
      <c r="Q69" s="70"/>
      <c r="R69" s="71"/>
      <c r="S69" s="71"/>
      <c r="T69" s="72">
        <v>500000</v>
      </c>
      <c r="U69" s="79"/>
    </row>
    <row r="70" spans="1:21" ht="157.5" customHeight="1">
      <c r="A70" s="85" t="s">
        <v>908</v>
      </c>
      <c r="B70" s="85" t="s">
        <v>909</v>
      </c>
      <c r="C70" s="70" t="s">
        <v>333</v>
      </c>
      <c r="D70" s="70" t="s">
        <v>669</v>
      </c>
      <c r="E70" s="70" t="s">
        <v>910</v>
      </c>
      <c r="F70" s="70"/>
      <c r="G70" s="70" t="s">
        <v>676</v>
      </c>
      <c r="H70" s="70">
        <v>6000000</v>
      </c>
      <c r="I70" s="70" t="s">
        <v>813</v>
      </c>
      <c r="J70" s="70"/>
      <c r="K70" s="70" t="s">
        <v>609</v>
      </c>
      <c r="L70" s="70">
        <v>1000</v>
      </c>
      <c r="M70" s="70" t="s">
        <v>610</v>
      </c>
      <c r="N70" s="70" t="s">
        <v>762</v>
      </c>
      <c r="O70" s="70" t="s">
        <v>902</v>
      </c>
      <c r="P70" s="307">
        <v>44713</v>
      </c>
      <c r="Q70" s="70"/>
      <c r="R70" s="71"/>
      <c r="S70" s="71"/>
      <c r="T70" s="72">
        <v>500000</v>
      </c>
      <c r="U70" s="79"/>
    </row>
    <row r="71" spans="1:21" ht="156" customHeight="1">
      <c r="A71" s="85">
        <v>404390</v>
      </c>
      <c r="B71" s="85" t="s">
        <v>911</v>
      </c>
      <c r="C71" s="70" t="s">
        <v>333</v>
      </c>
      <c r="D71" s="70" t="s">
        <v>679</v>
      </c>
      <c r="E71" s="70" t="s">
        <v>912</v>
      </c>
      <c r="F71" s="70"/>
      <c r="G71" s="70" t="s">
        <v>676</v>
      </c>
      <c r="H71" s="70">
        <v>6000000</v>
      </c>
      <c r="I71" s="70" t="s">
        <v>813</v>
      </c>
      <c r="J71" s="70"/>
      <c r="K71" s="70" t="s">
        <v>609</v>
      </c>
      <c r="L71" s="70">
        <v>1000</v>
      </c>
      <c r="M71" s="70" t="s">
        <v>610</v>
      </c>
      <c r="N71" s="70" t="s">
        <v>762</v>
      </c>
      <c r="O71" s="70" t="s">
        <v>902</v>
      </c>
      <c r="P71" s="307">
        <v>44713</v>
      </c>
      <c r="Q71" s="70"/>
      <c r="R71" s="71">
        <v>1500000</v>
      </c>
      <c r="S71" s="71">
        <v>1300000</v>
      </c>
      <c r="T71" s="72">
        <v>1500000</v>
      </c>
      <c r="U71" s="79"/>
    </row>
    <row r="72" spans="1:21" ht="220.5" customHeight="1">
      <c r="A72" s="85" t="s">
        <v>913</v>
      </c>
      <c r="B72" s="85" t="s">
        <v>870</v>
      </c>
      <c r="C72" s="70" t="s">
        <v>647</v>
      </c>
      <c r="D72" s="70" t="s">
        <v>680</v>
      </c>
      <c r="E72" s="70" t="s">
        <v>914</v>
      </c>
      <c r="F72" s="70"/>
      <c r="G72" s="70" t="s">
        <v>681</v>
      </c>
      <c r="H72" s="70">
        <v>6000000</v>
      </c>
      <c r="I72" s="70" t="s">
        <v>813</v>
      </c>
      <c r="J72" s="70"/>
      <c r="K72" s="70" t="s">
        <v>609</v>
      </c>
      <c r="L72" s="70">
        <v>1000</v>
      </c>
      <c r="M72" s="70" t="s">
        <v>610</v>
      </c>
      <c r="N72" s="70" t="s">
        <v>762</v>
      </c>
      <c r="O72" s="70" t="s">
        <v>659</v>
      </c>
      <c r="P72" s="307">
        <v>44713</v>
      </c>
      <c r="Q72" s="70"/>
      <c r="R72" s="71">
        <v>500000</v>
      </c>
      <c r="S72" s="71">
        <v>350000</v>
      </c>
      <c r="T72" s="72">
        <v>300000</v>
      </c>
      <c r="U72" s="79"/>
    </row>
    <row r="73" spans="1:21" s="87" customFormat="1" ht="189.15" customHeight="1">
      <c r="A73" s="85">
        <v>403553</v>
      </c>
      <c r="B73" s="85" t="s">
        <v>900</v>
      </c>
      <c r="C73" s="70" t="s">
        <v>333</v>
      </c>
      <c r="D73" s="70" t="s">
        <v>677</v>
      </c>
      <c r="E73" s="70" t="s">
        <v>915</v>
      </c>
      <c r="F73" s="70"/>
      <c r="G73" s="70" t="s">
        <v>682</v>
      </c>
      <c r="H73" s="70">
        <v>7000000</v>
      </c>
      <c r="I73" s="70" t="s">
        <v>813</v>
      </c>
      <c r="J73" s="70"/>
      <c r="K73" s="70" t="s">
        <v>609</v>
      </c>
      <c r="L73" s="70">
        <v>1000</v>
      </c>
      <c r="M73" s="70" t="s">
        <v>610</v>
      </c>
      <c r="N73" s="70" t="s">
        <v>762</v>
      </c>
      <c r="O73" s="70" t="s">
        <v>902</v>
      </c>
      <c r="P73" s="70"/>
      <c r="Q73" s="70"/>
      <c r="R73" s="71">
        <v>300000</v>
      </c>
      <c r="S73" s="71"/>
      <c r="T73" s="72"/>
      <c r="U73" s="79"/>
    </row>
    <row r="74" spans="1:21" ht="170.25" customHeight="1">
      <c r="A74" s="85" t="s">
        <v>916</v>
      </c>
      <c r="B74" s="85" t="s">
        <v>906</v>
      </c>
      <c r="C74" s="70" t="s">
        <v>333</v>
      </c>
      <c r="D74" s="70" t="s">
        <v>669</v>
      </c>
      <c r="E74" s="70" t="s">
        <v>326</v>
      </c>
      <c r="F74" s="70"/>
      <c r="G74" s="70" t="s">
        <v>683</v>
      </c>
      <c r="H74" s="70">
        <v>6103000</v>
      </c>
      <c r="I74" s="70" t="s">
        <v>813</v>
      </c>
      <c r="J74" s="70"/>
      <c r="K74" s="70" t="s">
        <v>609</v>
      </c>
      <c r="L74" s="70">
        <v>1000</v>
      </c>
      <c r="M74" s="70" t="s">
        <v>610</v>
      </c>
      <c r="N74" s="70" t="s">
        <v>762</v>
      </c>
      <c r="O74" s="70" t="s">
        <v>659</v>
      </c>
      <c r="P74" s="70"/>
      <c r="Q74" s="70"/>
      <c r="R74" s="71">
        <v>800000</v>
      </c>
      <c r="S74" s="71">
        <v>4500000</v>
      </c>
      <c r="T74" s="72"/>
      <c r="U74" s="79"/>
    </row>
    <row r="75" spans="1:21" s="87" customFormat="1" ht="192.75" customHeight="1">
      <c r="A75" s="85">
        <v>403553</v>
      </c>
      <c r="B75" s="85" t="s">
        <v>900</v>
      </c>
      <c r="C75" s="70" t="s">
        <v>333</v>
      </c>
      <c r="D75" s="70" t="s">
        <v>677</v>
      </c>
      <c r="E75" s="70" t="s">
        <v>917</v>
      </c>
      <c r="F75" s="70"/>
      <c r="G75" s="70" t="s">
        <v>684</v>
      </c>
      <c r="H75" s="70">
        <v>4600000000</v>
      </c>
      <c r="I75" s="70" t="s">
        <v>813</v>
      </c>
      <c r="J75" s="70"/>
      <c r="K75" s="70" t="s">
        <v>609</v>
      </c>
      <c r="L75" s="70">
        <v>1000</v>
      </c>
      <c r="M75" s="70" t="s">
        <v>610</v>
      </c>
      <c r="N75" s="70" t="s">
        <v>762</v>
      </c>
      <c r="O75" s="70" t="s">
        <v>744</v>
      </c>
      <c r="P75" s="307">
        <v>44713</v>
      </c>
      <c r="Q75" s="70"/>
      <c r="R75" s="71">
        <v>800000</v>
      </c>
      <c r="S75" s="71">
        <v>800000</v>
      </c>
      <c r="T75" s="72">
        <v>800000</v>
      </c>
      <c r="U75" s="79"/>
    </row>
    <row r="76" spans="1:21" ht="211.5" customHeight="1">
      <c r="A76" s="85">
        <v>404392</v>
      </c>
      <c r="B76" s="85" t="s">
        <v>827</v>
      </c>
      <c r="C76" s="70" t="s">
        <v>333</v>
      </c>
      <c r="D76" s="70" t="s">
        <v>686</v>
      </c>
      <c r="E76" s="70" t="s">
        <v>918</v>
      </c>
      <c r="F76" s="70"/>
      <c r="G76" s="70" t="s">
        <v>687</v>
      </c>
      <c r="H76" s="70">
        <v>4600000000</v>
      </c>
      <c r="I76" s="70" t="s">
        <v>829</v>
      </c>
      <c r="J76" s="70"/>
      <c r="K76" s="70" t="s">
        <v>80</v>
      </c>
      <c r="L76" s="70">
        <v>1000</v>
      </c>
      <c r="M76" s="70" t="s">
        <v>688</v>
      </c>
      <c r="N76" s="70" t="s">
        <v>888</v>
      </c>
      <c r="O76" s="70" t="s">
        <v>744</v>
      </c>
      <c r="P76" s="70"/>
      <c r="Q76" s="70"/>
      <c r="R76" s="71">
        <v>600000</v>
      </c>
      <c r="S76" s="71"/>
      <c r="T76" s="72"/>
      <c r="U76" s="79"/>
    </row>
    <row r="77" spans="1:21" ht="153.75" customHeight="1">
      <c r="A77" s="85" t="s">
        <v>826</v>
      </c>
      <c r="B77" s="85" t="s">
        <v>827</v>
      </c>
      <c r="C77" s="70" t="s">
        <v>333</v>
      </c>
      <c r="D77" s="70" t="s">
        <v>623</v>
      </c>
      <c r="E77" s="70" t="s">
        <v>919</v>
      </c>
      <c r="F77" s="70"/>
      <c r="G77" s="70" t="s">
        <v>338</v>
      </c>
      <c r="H77" s="70">
        <v>4600000000</v>
      </c>
      <c r="I77" s="70" t="s">
        <v>829</v>
      </c>
      <c r="J77" s="70"/>
      <c r="K77" s="70" t="s">
        <v>80</v>
      </c>
      <c r="L77" s="70">
        <v>1000</v>
      </c>
      <c r="M77" s="70" t="s">
        <v>689</v>
      </c>
      <c r="N77" s="70" t="s">
        <v>762</v>
      </c>
      <c r="O77" s="70" t="s">
        <v>744</v>
      </c>
      <c r="P77" s="70"/>
      <c r="Q77" s="70"/>
      <c r="R77" s="71">
        <v>2000000</v>
      </c>
      <c r="S77" s="71">
        <v>6000000</v>
      </c>
      <c r="T77" s="72">
        <v>0</v>
      </c>
      <c r="U77" s="79"/>
    </row>
    <row r="78" spans="1:21" ht="153.75" customHeight="1">
      <c r="A78" s="85" t="s">
        <v>920</v>
      </c>
      <c r="B78" s="85" t="s">
        <v>921</v>
      </c>
      <c r="C78" s="70" t="s">
        <v>647</v>
      </c>
      <c r="D78" s="70" t="s">
        <v>690</v>
      </c>
      <c r="E78" s="70" t="s">
        <v>922</v>
      </c>
      <c r="F78" s="70"/>
      <c r="G78" s="70" t="s">
        <v>691</v>
      </c>
      <c r="H78" s="70">
        <v>4600000000</v>
      </c>
      <c r="I78" s="70" t="s">
        <v>829</v>
      </c>
      <c r="J78" s="70"/>
      <c r="K78" s="70" t="s">
        <v>80</v>
      </c>
      <c r="L78" s="70">
        <v>1000</v>
      </c>
      <c r="M78" s="70" t="s">
        <v>625</v>
      </c>
      <c r="N78" s="70" t="s">
        <v>762</v>
      </c>
      <c r="O78" s="70" t="s">
        <v>744</v>
      </c>
      <c r="P78" s="307">
        <v>44713</v>
      </c>
      <c r="Q78" s="70"/>
      <c r="R78" s="71">
        <v>4000000</v>
      </c>
      <c r="S78" s="71">
        <v>12100000.000000002</v>
      </c>
      <c r="T78" s="72">
        <v>13559725</v>
      </c>
      <c r="U78" s="79"/>
    </row>
    <row r="79" spans="1:21" ht="167.25" customHeight="1">
      <c r="A79" s="85" t="s">
        <v>826</v>
      </c>
      <c r="B79" s="85" t="s">
        <v>827</v>
      </c>
      <c r="C79" s="70" t="s">
        <v>333</v>
      </c>
      <c r="D79" s="70" t="s">
        <v>623</v>
      </c>
      <c r="E79" s="70" t="s">
        <v>923</v>
      </c>
      <c r="F79" s="70"/>
      <c r="G79" s="70" t="s">
        <v>692</v>
      </c>
      <c r="H79" s="70">
        <v>4600000000</v>
      </c>
      <c r="I79" s="70" t="s">
        <v>829</v>
      </c>
      <c r="J79" s="70"/>
      <c r="K79" s="70" t="s">
        <v>80</v>
      </c>
      <c r="L79" s="70">
        <v>1000</v>
      </c>
      <c r="M79" s="70" t="s">
        <v>625</v>
      </c>
      <c r="N79" s="70" t="s">
        <v>762</v>
      </c>
      <c r="O79" s="70" t="s">
        <v>744</v>
      </c>
      <c r="P79" s="70"/>
      <c r="Q79" s="70"/>
      <c r="R79" s="71">
        <v>300000</v>
      </c>
      <c r="S79" s="71">
        <v>7000000</v>
      </c>
      <c r="T79" s="72">
        <v>0</v>
      </c>
      <c r="U79" s="79"/>
    </row>
    <row r="80" spans="1:21" ht="180" customHeight="1">
      <c r="A80" s="85" t="s">
        <v>826</v>
      </c>
      <c r="B80" s="85" t="s">
        <v>827</v>
      </c>
      <c r="C80" s="70" t="s">
        <v>333</v>
      </c>
      <c r="D80" s="70" t="s">
        <v>623</v>
      </c>
      <c r="E80" s="70" t="s">
        <v>924</v>
      </c>
      <c r="F80" s="70"/>
      <c r="G80" s="70" t="s">
        <v>693</v>
      </c>
      <c r="H80" s="70">
        <v>4600000000</v>
      </c>
      <c r="I80" s="70" t="s">
        <v>829</v>
      </c>
      <c r="J80" s="70"/>
      <c r="K80" s="70" t="s">
        <v>80</v>
      </c>
      <c r="L80" s="70">
        <v>1000</v>
      </c>
      <c r="M80" s="70" t="s">
        <v>694</v>
      </c>
      <c r="N80" s="70" t="s">
        <v>762</v>
      </c>
      <c r="O80" s="70" t="s">
        <v>744</v>
      </c>
      <c r="P80" s="307">
        <v>44713</v>
      </c>
      <c r="Q80" s="70"/>
      <c r="R80" s="71">
        <v>300000</v>
      </c>
      <c r="S80" s="71">
        <v>3000000</v>
      </c>
      <c r="T80" s="72">
        <v>5000000</v>
      </c>
      <c r="U80" s="79"/>
    </row>
    <row r="81" spans="1:21" ht="201.6">
      <c r="A81" s="85" t="s">
        <v>826</v>
      </c>
      <c r="B81" s="85" t="s">
        <v>827</v>
      </c>
      <c r="C81" s="70" t="s">
        <v>333</v>
      </c>
      <c r="D81" s="70" t="s">
        <v>623</v>
      </c>
      <c r="E81" s="70" t="s">
        <v>925</v>
      </c>
      <c r="F81" s="70"/>
      <c r="G81" s="70" t="s">
        <v>926</v>
      </c>
      <c r="H81" s="70">
        <v>4600000000</v>
      </c>
      <c r="I81" s="70" t="s">
        <v>829</v>
      </c>
      <c r="J81" s="70"/>
      <c r="K81" s="70" t="s">
        <v>80</v>
      </c>
      <c r="L81" s="70">
        <v>1000</v>
      </c>
      <c r="M81" s="70" t="s">
        <v>763</v>
      </c>
      <c r="N81" s="70" t="s">
        <v>762</v>
      </c>
      <c r="O81" s="70" t="s">
        <v>744</v>
      </c>
      <c r="P81" s="307">
        <v>44713</v>
      </c>
      <c r="Q81" s="70"/>
      <c r="R81" s="71">
        <v>2000000</v>
      </c>
      <c r="S81" s="71">
        <v>4000000</v>
      </c>
      <c r="T81" s="72">
        <v>2200000</v>
      </c>
      <c r="U81" s="79"/>
    </row>
    <row r="82" spans="1:21" ht="134.4">
      <c r="A82" s="85" t="s">
        <v>826</v>
      </c>
      <c r="B82" s="85" t="s">
        <v>827</v>
      </c>
      <c r="C82" s="70" t="s">
        <v>333</v>
      </c>
      <c r="D82" s="70" t="s">
        <v>623</v>
      </c>
      <c r="E82" s="70" t="s">
        <v>927</v>
      </c>
      <c r="F82" s="70"/>
      <c r="G82" s="70" t="s">
        <v>339</v>
      </c>
      <c r="H82" s="70">
        <v>4600000000</v>
      </c>
      <c r="I82" s="70" t="s">
        <v>829</v>
      </c>
      <c r="J82" s="70"/>
      <c r="K82" s="70" t="s">
        <v>80</v>
      </c>
      <c r="L82" s="70">
        <v>1000</v>
      </c>
      <c r="M82" s="70" t="s">
        <v>688</v>
      </c>
      <c r="N82" s="70" t="s">
        <v>762</v>
      </c>
      <c r="O82" s="70" t="s">
        <v>744</v>
      </c>
      <c r="P82" s="307">
        <v>44713</v>
      </c>
      <c r="Q82" s="70"/>
      <c r="R82" s="71">
        <v>300000</v>
      </c>
      <c r="S82" s="71">
        <v>3000000</v>
      </c>
      <c r="T82" s="72">
        <v>5000000</v>
      </c>
      <c r="U82" s="79"/>
    </row>
    <row r="83" spans="1:21" ht="196.5" customHeight="1">
      <c r="A83" s="85" t="s">
        <v>826</v>
      </c>
      <c r="B83" s="85" t="s">
        <v>827</v>
      </c>
      <c r="C83" s="70" t="s">
        <v>333</v>
      </c>
      <c r="D83" s="70" t="s">
        <v>623</v>
      </c>
      <c r="E83" s="70" t="s">
        <v>928</v>
      </c>
      <c r="F83" s="70"/>
      <c r="G83" s="70" t="s">
        <v>695</v>
      </c>
      <c r="H83" s="70">
        <v>4600000000</v>
      </c>
      <c r="I83" s="70" t="s">
        <v>829</v>
      </c>
      <c r="J83" s="70"/>
      <c r="K83" s="70" t="s">
        <v>80</v>
      </c>
      <c r="L83" s="70">
        <v>1000</v>
      </c>
      <c r="M83" s="70" t="s">
        <v>688</v>
      </c>
      <c r="N83" s="70" t="s">
        <v>762</v>
      </c>
      <c r="O83" s="70" t="s">
        <v>744</v>
      </c>
      <c r="P83" s="70"/>
      <c r="Q83" s="70"/>
      <c r="R83" s="71">
        <v>4816256</v>
      </c>
      <c r="S83" s="71">
        <v>3000000</v>
      </c>
      <c r="T83" s="72">
        <v>0</v>
      </c>
      <c r="U83" s="79"/>
    </row>
    <row r="84" spans="1:21" ht="177.75" customHeight="1">
      <c r="A84" s="85" t="s">
        <v>826</v>
      </c>
      <c r="B84" s="85" t="s">
        <v>827</v>
      </c>
      <c r="C84" s="70" t="s">
        <v>333</v>
      </c>
      <c r="D84" s="70" t="s">
        <v>623</v>
      </c>
      <c r="E84" s="70" t="s">
        <v>929</v>
      </c>
      <c r="F84" s="70"/>
      <c r="G84" s="70" t="s">
        <v>696</v>
      </c>
      <c r="H84" s="70">
        <v>4600000000</v>
      </c>
      <c r="I84" s="70" t="s">
        <v>829</v>
      </c>
      <c r="J84" s="70"/>
      <c r="K84" s="70" t="s">
        <v>80</v>
      </c>
      <c r="L84" s="70">
        <v>1000</v>
      </c>
      <c r="M84" s="70" t="s">
        <v>694</v>
      </c>
      <c r="N84" s="70" t="s">
        <v>762</v>
      </c>
      <c r="O84" s="70" t="s">
        <v>744</v>
      </c>
      <c r="P84" s="307">
        <v>44713</v>
      </c>
      <c r="Q84" s="70"/>
      <c r="R84" s="71">
        <v>300000</v>
      </c>
      <c r="S84" s="71">
        <v>3000000</v>
      </c>
      <c r="T84" s="72">
        <v>5000000</v>
      </c>
      <c r="U84" s="79"/>
    </row>
    <row r="85" spans="1:21" ht="146.25" customHeight="1">
      <c r="A85" s="85" t="s">
        <v>930</v>
      </c>
      <c r="B85" s="85" t="s">
        <v>903</v>
      </c>
      <c r="C85" s="70" t="s">
        <v>333</v>
      </c>
      <c r="D85" s="70" t="s">
        <v>678</v>
      </c>
      <c r="E85" s="70" t="s">
        <v>381</v>
      </c>
      <c r="F85" s="70"/>
      <c r="G85" s="70" t="s">
        <v>340</v>
      </c>
      <c r="H85" s="70">
        <v>4600000000</v>
      </c>
      <c r="I85" s="70" t="s">
        <v>829</v>
      </c>
      <c r="J85" s="70"/>
      <c r="K85" s="70" t="s">
        <v>80</v>
      </c>
      <c r="L85" s="70">
        <v>1000</v>
      </c>
      <c r="M85" s="70" t="s">
        <v>622</v>
      </c>
      <c r="N85" s="70" t="s">
        <v>888</v>
      </c>
      <c r="O85" s="70" t="s">
        <v>744</v>
      </c>
      <c r="P85" s="307">
        <v>44713</v>
      </c>
      <c r="Q85" s="70"/>
      <c r="R85" s="71">
        <v>5000000</v>
      </c>
      <c r="S85" s="71">
        <v>5500000</v>
      </c>
      <c r="T85" s="72">
        <v>6000000</v>
      </c>
      <c r="U85" s="79"/>
    </row>
    <row r="86" spans="1:21" ht="218.25" customHeight="1">
      <c r="A86" s="85">
        <v>604285</v>
      </c>
      <c r="B86" s="85" t="s">
        <v>870</v>
      </c>
      <c r="C86" s="70" t="s">
        <v>647</v>
      </c>
      <c r="D86" s="70" t="s">
        <v>931</v>
      </c>
      <c r="E86" s="70" t="s">
        <v>932</v>
      </c>
      <c r="F86" s="70"/>
      <c r="G86" s="70" t="s">
        <v>697</v>
      </c>
      <c r="H86" s="70">
        <v>4600000000</v>
      </c>
      <c r="I86" s="70" t="s">
        <v>933</v>
      </c>
      <c r="J86" s="70"/>
      <c r="K86" s="70" t="s">
        <v>698</v>
      </c>
      <c r="L86" s="70">
        <v>1000</v>
      </c>
      <c r="M86" s="70" t="s">
        <v>664</v>
      </c>
      <c r="N86" s="70" t="s">
        <v>888</v>
      </c>
      <c r="O86" s="70" t="s">
        <v>744</v>
      </c>
      <c r="P86" s="70"/>
      <c r="Q86" s="70"/>
      <c r="R86" s="71">
        <v>1000000</v>
      </c>
      <c r="S86" s="71">
        <v>0</v>
      </c>
      <c r="T86" s="72">
        <v>0</v>
      </c>
      <c r="U86" s="79"/>
    </row>
    <row r="87" spans="1:21" ht="351.15" customHeight="1">
      <c r="A87" s="85">
        <v>604285</v>
      </c>
      <c r="B87" s="85" t="s">
        <v>870</v>
      </c>
      <c r="C87" s="70" t="s">
        <v>647</v>
      </c>
      <c r="D87" s="70" t="s">
        <v>931</v>
      </c>
      <c r="E87" s="70" t="s">
        <v>934</v>
      </c>
      <c r="F87" s="70"/>
      <c r="G87" s="70" t="s">
        <v>699</v>
      </c>
      <c r="H87" s="70">
        <v>4600000000</v>
      </c>
      <c r="I87" s="70" t="s">
        <v>933</v>
      </c>
      <c r="J87" s="70"/>
      <c r="K87" s="70" t="s">
        <v>698</v>
      </c>
      <c r="L87" s="70">
        <v>1000</v>
      </c>
      <c r="M87" s="70" t="s">
        <v>671</v>
      </c>
      <c r="N87" s="70" t="s">
        <v>888</v>
      </c>
      <c r="O87" s="70" t="s">
        <v>744</v>
      </c>
      <c r="P87" s="307">
        <v>44713</v>
      </c>
      <c r="Q87" s="70"/>
      <c r="R87" s="71">
        <v>6538364</v>
      </c>
      <c r="S87" s="71">
        <v>29000000</v>
      </c>
      <c r="T87" s="72">
        <v>42461636</v>
      </c>
      <c r="U87" s="79"/>
    </row>
    <row r="88" spans="1:21" ht="201.6">
      <c r="A88" s="85">
        <v>604285</v>
      </c>
      <c r="B88" s="85" t="s">
        <v>870</v>
      </c>
      <c r="C88" s="70" t="s">
        <v>647</v>
      </c>
      <c r="D88" s="70" t="s">
        <v>931</v>
      </c>
      <c r="E88" s="70" t="s">
        <v>935</v>
      </c>
      <c r="F88" s="70"/>
      <c r="G88" s="70" t="s">
        <v>700</v>
      </c>
      <c r="H88" s="70">
        <v>4600000000</v>
      </c>
      <c r="I88" s="70" t="s">
        <v>933</v>
      </c>
      <c r="J88" s="70"/>
      <c r="K88" s="70" t="s">
        <v>698</v>
      </c>
      <c r="L88" s="70">
        <v>1000</v>
      </c>
      <c r="M88" s="70" t="s">
        <v>664</v>
      </c>
      <c r="N88" s="70" t="s">
        <v>888</v>
      </c>
      <c r="O88" s="70" t="s">
        <v>744</v>
      </c>
      <c r="P88" s="70"/>
      <c r="Q88" s="70"/>
      <c r="R88" s="71">
        <v>2500000</v>
      </c>
      <c r="S88" s="71">
        <v>12000000</v>
      </c>
      <c r="T88" s="72">
        <v>18500000</v>
      </c>
      <c r="U88" s="79"/>
    </row>
    <row r="89" spans="1:21" ht="201.6">
      <c r="A89" s="85">
        <v>604285</v>
      </c>
      <c r="B89" s="85" t="s">
        <v>870</v>
      </c>
      <c r="C89" s="70" t="s">
        <v>647</v>
      </c>
      <c r="D89" s="70" t="s">
        <v>931</v>
      </c>
      <c r="E89" s="70" t="s">
        <v>936</v>
      </c>
      <c r="F89" s="70"/>
      <c r="G89" s="70" t="s">
        <v>701</v>
      </c>
      <c r="H89" s="70">
        <v>4600000000</v>
      </c>
      <c r="I89" s="70" t="s">
        <v>933</v>
      </c>
      <c r="J89" s="70"/>
      <c r="K89" s="70" t="s">
        <v>698</v>
      </c>
      <c r="L89" s="70">
        <v>1000</v>
      </c>
      <c r="M89" s="70" t="s">
        <v>702</v>
      </c>
      <c r="N89" s="70" t="s">
        <v>888</v>
      </c>
      <c r="O89" s="70" t="s">
        <v>744</v>
      </c>
      <c r="P89" s="70"/>
      <c r="Q89" s="70"/>
      <c r="R89" s="71">
        <v>15114594.4</v>
      </c>
      <c r="S89" s="71">
        <v>25645000</v>
      </c>
      <c r="T89" s="72">
        <v>2240406</v>
      </c>
      <c r="U89" s="79"/>
    </row>
    <row r="90" spans="1:21" ht="201.6">
      <c r="A90" s="85">
        <v>604285</v>
      </c>
      <c r="B90" s="85" t="s">
        <v>870</v>
      </c>
      <c r="C90" s="70" t="s">
        <v>647</v>
      </c>
      <c r="D90" s="70" t="s">
        <v>931</v>
      </c>
      <c r="E90" s="70" t="s">
        <v>937</v>
      </c>
      <c r="F90" s="70"/>
      <c r="G90" s="70" t="s">
        <v>703</v>
      </c>
      <c r="H90" s="70">
        <v>4600000000</v>
      </c>
      <c r="I90" s="70" t="s">
        <v>933</v>
      </c>
      <c r="J90" s="70"/>
      <c r="K90" s="70" t="s">
        <v>698</v>
      </c>
      <c r="L90" s="70">
        <v>1000</v>
      </c>
      <c r="M90" s="70" t="s">
        <v>702</v>
      </c>
      <c r="N90" s="70" t="s">
        <v>888</v>
      </c>
      <c r="O90" s="70" t="s">
        <v>744</v>
      </c>
      <c r="P90" s="307">
        <v>44713</v>
      </c>
      <c r="Q90" s="70"/>
      <c r="R90" s="71">
        <v>7220000</v>
      </c>
      <c r="S90" s="71">
        <v>14600000</v>
      </c>
      <c r="T90" s="72">
        <v>17180000</v>
      </c>
      <c r="U90" s="79"/>
    </row>
    <row r="91" spans="1:21" ht="235.2">
      <c r="A91" s="85">
        <v>604285</v>
      </c>
      <c r="B91" s="85" t="s">
        <v>870</v>
      </c>
      <c r="C91" s="70" t="s">
        <v>647</v>
      </c>
      <c r="D91" s="70" t="s">
        <v>931</v>
      </c>
      <c r="E91" s="70" t="s">
        <v>938</v>
      </c>
      <c r="F91" s="70"/>
      <c r="G91" s="70" t="s">
        <v>704</v>
      </c>
      <c r="H91" s="70">
        <v>4600000000</v>
      </c>
      <c r="I91" s="70" t="s">
        <v>933</v>
      </c>
      <c r="J91" s="70"/>
      <c r="K91" s="70" t="s">
        <v>698</v>
      </c>
      <c r="L91" s="70">
        <v>1000</v>
      </c>
      <c r="M91" s="70" t="s">
        <v>664</v>
      </c>
      <c r="N91" s="70" t="s">
        <v>888</v>
      </c>
      <c r="O91" s="70" t="s">
        <v>744</v>
      </c>
      <c r="P91" s="70"/>
      <c r="Q91" s="70"/>
      <c r="R91" s="71">
        <v>10700387</v>
      </c>
      <c r="S91" s="71">
        <v>10000000</v>
      </c>
      <c r="T91" s="72">
        <v>0</v>
      </c>
      <c r="U91" s="79"/>
    </row>
    <row r="92" spans="1:21" ht="258" customHeight="1">
      <c r="A92" s="85">
        <v>604285</v>
      </c>
      <c r="B92" s="85" t="s">
        <v>870</v>
      </c>
      <c r="C92" s="70" t="s">
        <v>647</v>
      </c>
      <c r="D92" s="70" t="s">
        <v>931</v>
      </c>
      <c r="E92" s="70" t="s">
        <v>939</v>
      </c>
      <c r="F92" s="70"/>
      <c r="G92" s="70" t="s">
        <v>705</v>
      </c>
      <c r="H92" s="70">
        <v>4600000000</v>
      </c>
      <c r="I92" s="70" t="s">
        <v>933</v>
      </c>
      <c r="J92" s="70"/>
      <c r="K92" s="70" t="s">
        <v>698</v>
      </c>
      <c r="L92" s="70">
        <v>1000</v>
      </c>
      <c r="M92" s="70" t="s">
        <v>664</v>
      </c>
      <c r="N92" s="70" t="s">
        <v>888</v>
      </c>
      <c r="O92" s="70" t="s">
        <v>744</v>
      </c>
      <c r="P92" s="307">
        <v>44713</v>
      </c>
      <c r="Q92" s="70"/>
      <c r="R92" s="71">
        <v>5926655</v>
      </c>
      <c r="S92" s="71">
        <v>10000000</v>
      </c>
      <c r="T92" s="72">
        <v>15000000</v>
      </c>
      <c r="U92" s="79"/>
    </row>
    <row r="93" spans="1:21" ht="223.5" customHeight="1">
      <c r="A93" s="85">
        <v>604285</v>
      </c>
      <c r="B93" s="85" t="s">
        <v>870</v>
      </c>
      <c r="C93" s="70" t="s">
        <v>647</v>
      </c>
      <c r="D93" s="70" t="s">
        <v>931</v>
      </c>
      <c r="E93" s="70" t="s">
        <v>940</v>
      </c>
      <c r="F93" s="70"/>
      <c r="G93" s="70" t="s">
        <v>706</v>
      </c>
      <c r="H93" s="70">
        <v>4600000000</v>
      </c>
      <c r="I93" s="70" t="s">
        <v>933</v>
      </c>
      <c r="J93" s="70"/>
      <c r="K93" s="70" t="s">
        <v>698</v>
      </c>
      <c r="L93" s="70">
        <v>1000</v>
      </c>
      <c r="M93" s="70" t="s">
        <v>664</v>
      </c>
      <c r="N93" s="70" t="s">
        <v>888</v>
      </c>
      <c r="O93" s="70" t="s">
        <v>744</v>
      </c>
      <c r="P93" s="70"/>
      <c r="Q93" s="70"/>
      <c r="R93" s="71">
        <v>1000000</v>
      </c>
      <c r="S93" s="71">
        <v>0</v>
      </c>
      <c r="T93" s="72">
        <v>0</v>
      </c>
      <c r="U93" s="79"/>
    </row>
    <row r="94" spans="1:21" ht="161.25" customHeight="1">
      <c r="A94" s="85">
        <v>204160</v>
      </c>
      <c r="B94" s="85" t="s">
        <v>824</v>
      </c>
      <c r="C94" s="70" t="s">
        <v>613</v>
      </c>
      <c r="D94" s="70" t="s">
        <v>620</v>
      </c>
      <c r="E94" s="70" t="s">
        <v>941</v>
      </c>
      <c r="F94" s="70"/>
      <c r="G94" s="70" t="s">
        <v>707</v>
      </c>
      <c r="H94" s="70">
        <v>6103000</v>
      </c>
      <c r="I94" s="70" t="s">
        <v>813</v>
      </c>
      <c r="J94" s="70"/>
      <c r="K94" s="70" t="s">
        <v>609</v>
      </c>
      <c r="L94" s="70">
        <v>1000</v>
      </c>
      <c r="M94" s="70" t="s">
        <v>622</v>
      </c>
      <c r="N94" s="70" t="s">
        <v>762</v>
      </c>
      <c r="O94" s="70" t="s">
        <v>659</v>
      </c>
      <c r="P94" s="307">
        <v>44713</v>
      </c>
      <c r="Q94" s="70"/>
      <c r="R94" s="71">
        <v>8250000</v>
      </c>
      <c r="S94" s="71">
        <v>9300000</v>
      </c>
      <c r="T94" s="72">
        <v>10400000</v>
      </c>
      <c r="U94" s="79"/>
    </row>
    <row r="95" spans="1:21" ht="159.75" customHeight="1">
      <c r="A95" s="85" t="s">
        <v>819</v>
      </c>
      <c r="B95" s="85" t="s">
        <v>820</v>
      </c>
      <c r="C95" s="70" t="s">
        <v>332</v>
      </c>
      <c r="D95" s="70" t="s">
        <v>616</v>
      </c>
      <c r="E95" s="70" t="s">
        <v>942</v>
      </c>
      <c r="F95" s="70"/>
      <c r="G95" s="70" t="s">
        <v>708</v>
      </c>
      <c r="H95" s="70">
        <v>6000000</v>
      </c>
      <c r="I95" s="70" t="s">
        <v>813</v>
      </c>
      <c r="J95" s="70"/>
      <c r="K95" s="70" t="s">
        <v>609</v>
      </c>
      <c r="L95" s="70">
        <v>1000</v>
      </c>
      <c r="M95" s="70" t="s">
        <v>610</v>
      </c>
      <c r="N95" s="70" t="s">
        <v>762</v>
      </c>
      <c r="O95" s="70" t="s">
        <v>659</v>
      </c>
      <c r="P95" s="70"/>
      <c r="Q95" s="70"/>
      <c r="R95" s="71">
        <v>50000</v>
      </c>
      <c r="S95" s="71"/>
      <c r="T95" s="72"/>
      <c r="U95" s="79"/>
    </row>
    <row r="96" spans="1:21" ht="156" customHeight="1">
      <c r="A96" s="85">
        <v>202035</v>
      </c>
      <c r="B96" s="85" t="s">
        <v>817</v>
      </c>
      <c r="C96" s="70" t="s">
        <v>613</v>
      </c>
      <c r="D96" s="70" t="s">
        <v>626</v>
      </c>
      <c r="E96" s="70" t="s">
        <v>943</v>
      </c>
      <c r="F96" s="70"/>
      <c r="G96" s="70" t="s">
        <v>642</v>
      </c>
      <c r="H96" s="70">
        <v>7000000</v>
      </c>
      <c r="I96" s="70" t="s">
        <v>813</v>
      </c>
      <c r="J96" s="70"/>
      <c r="K96" s="70" t="s">
        <v>609</v>
      </c>
      <c r="L96" s="70">
        <v>1000</v>
      </c>
      <c r="M96" s="70" t="s">
        <v>610</v>
      </c>
      <c r="N96" s="70" t="s">
        <v>762</v>
      </c>
      <c r="O96" s="70" t="s">
        <v>659</v>
      </c>
      <c r="P96" s="307">
        <v>44713</v>
      </c>
      <c r="Q96" s="70"/>
      <c r="R96" s="71">
        <v>450000</v>
      </c>
      <c r="S96" s="71">
        <v>100000</v>
      </c>
      <c r="T96" s="72">
        <v>100000</v>
      </c>
      <c r="U96" s="79"/>
    </row>
    <row r="97" spans="1:21" ht="157.5" customHeight="1">
      <c r="A97" s="85">
        <v>204240</v>
      </c>
      <c r="B97" s="85" t="s">
        <v>944</v>
      </c>
      <c r="C97" s="70" t="s">
        <v>613</v>
      </c>
      <c r="D97" s="70" t="s">
        <v>709</v>
      </c>
      <c r="E97" s="70" t="s">
        <v>945</v>
      </c>
      <c r="F97" s="70"/>
      <c r="G97" s="70" t="s">
        <v>642</v>
      </c>
      <c r="H97" s="70">
        <v>7000000</v>
      </c>
      <c r="I97" s="70" t="s">
        <v>813</v>
      </c>
      <c r="J97" s="70"/>
      <c r="K97" s="70" t="s">
        <v>609</v>
      </c>
      <c r="L97" s="70">
        <v>1000</v>
      </c>
      <c r="M97" s="70" t="s">
        <v>610</v>
      </c>
      <c r="N97" s="70" t="s">
        <v>762</v>
      </c>
      <c r="O97" s="70" t="s">
        <v>659</v>
      </c>
      <c r="P97" s="70"/>
      <c r="Q97" s="70"/>
      <c r="R97" s="71">
        <v>100000</v>
      </c>
      <c r="S97" s="71"/>
      <c r="T97" s="72"/>
      <c r="U97" s="79"/>
    </row>
    <row r="98" spans="1:21" ht="150" customHeight="1">
      <c r="A98" s="85">
        <v>204037</v>
      </c>
      <c r="B98" s="85" t="s">
        <v>822</v>
      </c>
      <c r="C98" s="70" t="s">
        <v>613</v>
      </c>
      <c r="D98" s="70" t="s">
        <v>627</v>
      </c>
      <c r="E98" s="70" t="s">
        <v>946</v>
      </c>
      <c r="F98" s="70"/>
      <c r="G98" s="70" t="s">
        <v>710</v>
      </c>
      <c r="H98" s="70">
        <v>7000000</v>
      </c>
      <c r="I98" s="70" t="s">
        <v>813</v>
      </c>
      <c r="J98" s="70"/>
      <c r="K98" s="70" t="s">
        <v>609</v>
      </c>
      <c r="L98" s="70">
        <v>1000</v>
      </c>
      <c r="M98" s="70" t="s">
        <v>610</v>
      </c>
      <c r="N98" s="70" t="s">
        <v>762</v>
      </c>
      <c r="O98" s="70" t="s">
        <v>659</v>
      </c>
      <c r="P98" s="70"/>
      <c r="Q98" s="70"/>
      <c r="R98" s="71">
        <v>60000</v>
      </c>
      <c r="S98" s="71"/>
      <c r="T98" s="72"/>
      <c r="U98" s="79"/>
    </row>
    <row r="99" spans="1:21" ht="144.75" customHeight="1">
      <c r="A99" s="85">
        <v>204051</v>
      </c>
      <c r="B99" s="85" t="s">
        <v>822</v>
      </c>
      <c r="C99" s="70" t="s">
        <v>613</v>
      </c>
      <c r="D99" s="70" t="s">
        <v>618</v>
      </c>
      <c r="E99" s="70" t="s">
        <v>947</v>
      </c>
      <c r="F99" s="70"/>
      <c r="G99" s="70" t="s">
        <v>711</v>
      </c>
      <c r="H99" s="70">
        <v>4600000000</v>
      </c>
      <c r="I99" s="70" t="s">
        <v>813</v>
      </c>
      <c r="J99" s="70"/>
      <c r="K99" s="70" t="s">
        <v>609</v>
      </c>
      <c r="L99" s="70">
        <v>1000</v>
      </c>
      <c r="M99" s="70" t="s">
        <v>610</v>
      </c>
      <c r="N99" s="70" t="s">
        <v>762</v>
      </c>
      <c r="O99" s="70" t="s">
        <v>659</v>
      </c>
      <c r="P99" s="70"/>
      <c r="Q99" s="70"/>
      <c r="R99" s="71">
        <v>150000</v>
      </c>
      <c r="S99" s="71"/>
      <c r="T99" s="72"/>
      <c r="U99" s="79"/>
    </row>
    <row r="100" spans="1:21" ht="146.25" customHeight="1">
      <c r="A100" s="85">
        <v>104528</v>
      </c>
      <c r="B100" s="85" t="s">
        <v>815</v>
      </c>
      <c r="C100" s="70" t="s">
        <v>606</v>
      </c>
      <c r="D100" s="70" t="s">
        <v>653</v>
      </c>
      <c r="E100" s="70" t="s">
        <v>948</v>
      </c>
      <c r="F100" s="70"/>
      <c r="G100" s="70" t="s">
        <v>712</v>
      </c>
      <c r="H100" s="70">
        <v>6000000</v>
      </c>
      <c r="I100" s="70" t="s">
        <v>813</v>
      </c>
      <c r="J100" s="70"/>
      <c r="K100" s="70" t="s">
        <v>609</v>
      </c>
      <c r="L100" s="70">
        <v>1000</v>
      </c>
      <c r="M100" s="70" t="s">
        <v>610</v>
      </c>
      <c r="N100" s="70" t="s">
        <v>949</v>
      </c>
      <c r="O100" s="70" t="s">
        <v>744</v>
      </c>
      <c r="P100" s="70"/>
      <c r="Q100" s="70"/>
      <c r="R100" s="71">
        <v>5131500</v>
      </c>
      <c r="S100" s="71">
        <v>5131500</v>
      </c>
      <c r="T100" s="72">
        <v>5131500</v>
      </c>
      <c r="U100" s="79"/>
    </row>
    <row r="101" spans="1:21" ht="152.25" customHeight="1">
      <c r="A101" s="85" t="s">
        <v>819</v>
      </c>
      <c r="B101" s="85" t="s">
        <v>820</v>
      </c>
      <c r="C101" s="70" t="s">
        <v>332</v>
      </c>
      <c r="D101" s="70" t="s">
        <v>616</v>
      </c>
      <c r="E101" s="70" t="s">
        <v>851</v>
      </c>
      <c r="F101" s="70"/>
      <c r="G101" s="70" t="s">
        <v>713</v>
      </c>
      <c r="H101" s="70">
        <v>6000000</v>
      </c>
      <c r="I101" s="70" t="s">
        <v>813</v>
      </c>
      <c r="J101" s="70"/>
      <c r="K101" s="70" t="s">
        <v>609</v>
      </c>
      <c r="L101" s="70">
        <v>1000</v>
      </c>
      <c r="M101" s="70" t="s">
        <v>610</v>
      </c>
      <c r="N101" s="70" t="s">
        <v>762</v>
      </c>
      <c r="O101" s="70" t="s">
        <v>659</v>
      </c>
      <c r="P101" s="70"/>
      <c r="Q101" s="70"/>
      <c r="R101" s="71">
        <v>10000</v>
      </c>
      <c r="S101" s="71"/>
      <c r="T101" s="72"/>
      <c r="U101" s="79"/>
    </row>
    <row r="102" spans="1:21" ht="157.5" customHeight="1">
      <c r="A102" s="85">
        <v>104528</v>
      </c>
      <c r="B102" s="85" t="s">
        <v>815</v>
      </c>
      <c r="C102" s="70" t="s">
        <v>606</v>
      </c>
      <c r="D102" s="70" t="s">
        <v>653</v>
      </c>
      <c r="E102" s="70" t="s">
        <v>950</v>
      </c>
      <c r="F102" s="70"/>
      <c r="G102" s="70" t="s">
        <v>714</v>
      </c>
      <c r="H102" s="70">
        <v>4600000000</v>
      </c>
      <c r="I102" s="70" t="s">
        <v>813</v>
      </c>
      <c r="J102" s="70"/>
      <c r="K102" s="70" t="s">
        <v>609</v>
      </c>
      <c r="L102" s="70">
        <v>1000</v>
      </c>
      <c r="M102" s="70" t="s">
        <v>610</v>
      </c>
      <c r="N102" s="70" t="s">
        <v>949</v>
      </c>
      <c r="O102" s="70" t="s">
        <v>659</v>
      </c>
      <c r="P102" s="70"/>
      <c r="Q102" s="70"/>
      <c r="R102" s="71">
        <v>2000000</v>
      </c>
      <c r="S102" s="71">
        <v>0</v>
      </c>
      <c r="T102" s="72">
        <v>0</v>
      </c>
      <c r="U102" s="79"/>
    </row>
    <row r="103" spans="1:21" ht="149.25" customHeight="1">
      <c r="A103" s="85" t="s">
        <v>951</v>
      </c>
      <c r="B103" s="85" t="s">
        <v>952</v>
      </c>
      <c r="C103" s="70" t="s">
        <v>332</v>
      </c>
      <c r="D103" s="70" t="s">
        <v>715</v>
      </c>
      <c r="E103" s="70" t="s">
        <v>953</v>
      </c>
      <c r="F103" s="70"/>
      <c r="G103" s="70" t="s">
        <v>716</v>
      </c>
      <c r="H103" s="70">
        <v>4600000000</v>
      </c>
      <c r="I103" s="70" t="s">
        <v>813</v>
      </c>
      <c r="J103" s="70"/>
      <c r="K103" s="70" t="s">
        <v>609</v>
      </c>
      <c r="L103" s="70">
        <v>1000</v>
      </c>
      <c r="M103" s="70" t="s">
        <v>610</v>
      </c>
      <c r="N103" s="70" t="s">
        <v>949</v>
      </c>
      <c r="O103" s="70" t="s">
        <v>744</v>
      </c>
      <c r="P103" s="70"/>
      <c r="Q103" s="70"/>
      <c r="R103" s="71">
        <v>500000</v>
      </c>
      <c r="S103" s="71"/>
      <c r="T103" s="72"/>
      <c r="U103" s="79"/>
    </row>
    <row r="104" spans="1:21" ht="159.75" customHeight="1">
      <c r="A104" s="85">
        <v>204037</v>
      </c>
      <c r="B104" s="85" t="s">
        <v>822</v>
      </c>
      <c r="C104" s="70" t="s">
        <v>613</v>
      </c>
      <c r="D104" s="70" t="s">
        <v>627</v>
      </c>
      <c r="E104" s="70" t="s">
        <v>954</v>
      </c>
      <c r="F104" s="70"/>
      <c r="G104" s="70" t="s">
        <v>717</v>
      </c>
      <c r="H104" s="70">
        <v>4600000000</v>
      </c>
      <c r="I104" s="70" t="s">
        <v>813</v>
      </c>
      <c r="J104" s="70"/>
      <c r="K104" s="70" t="s">
        <v>609</v>
      </c>
      <c r="L104" s="70">
        <v>1000</v>
      </c>
      <c r="M104" s="70" t="s">
        <v>610</v>
      </c>
      <c r="N104" s="70" t="s">
        <v>762</v>
      </c>
      <c r="O104" s="70" t="s">
        <v>659</v>
      </c>
      <c r="P104" s="307">
        <v>44713</v>
      </c>
      <c r="Q104" s="70"/>
      <c r="R104" s="71">
        <v>80000</v>
      </c>
      <c r="S104" s="71">
        <v>50000</v>
      </c>
      <c r="T104" s="72">
        <v>50000</v>
      </c>
      <c r="U104" s="79"/>
    </row>
    <row r="105" spans="1:21" ht="176.25" customHeight="1">
      <c r="A105" s="85">
        <v>204037</v>
      </c>
      <c r="B105" s="85" t="s">
        <v>822</v>
      </c>
      <c r="C105" s="70" t="s">
        <v>613</v>
      </c>
      <c r="D105" s="70" t="s">
        <v>627</v>
      </c>
      <c r="E105" s="70" t="s">
        <v>955</v>
      </c>
      <c r="F105" s="70"/>
      <c r="G105" s="70" t="s">
        <v>718</v>
      </c>
      <c r="H105" s="70">
        <v>4600000000</v>
      </c>
      <c r="I105" s="70" t="s">
        <v>813</v>
      </c>
      <c r="J105" s="70"/>
      <c r="K105" s="70" t="s">
        <v>609</v>
      </c>
      <c r="L105" s="70">
        <v>1000</v>
      </c>
      <c r="M105" s="70" t="s">
        <v>610</v>
      </c>
      <c r="N105" s="70" t="s">
        <v>762</v>
      </c>
      <c r="O105" s="70" t="s">
        <v>659</v>
      </c>
      <c r="P105" s="70"/>
      <c r="Q105" s="70"/>
      <c r="R105" s="71">
        <v>300000</v>
      </c>
      <c r="S105" s="71">
        <v>300000</v>
      </c>
      <c r="T105" s="72"/>
      <c r="U105" s="79"/>
    </row>
    <row r="106" spans="1:21" ht="151.5" customHeight="1">
      <c r="A106" s="85">
        <v>204023</v>
      </c>
      <c r="B106" s="85" t="s">
        <v>817</v>
      </c>
      <c r="C106" s="70" t="s">
        <v>613</v>
      </c>
      <c r="D106" s="70" t="s">
        <v>641</v>
      </c>
      <c r="E106" s="70" t="s">
        <v>956</v>
      </c>
      <c r="F106" s="70"/>
      <c r="G106" s="70" t="s">
        <v>719</v>
      </c>
      <c r="H106" s="70">
        <v>4600000000</v>
      </c>
      <c r="I106" s="70" t="s">
        <v>813</v>
      </c>
      <c r="J106" s="70"/>
      <c r="K106" s="70" t="s">
        <v>609</v>
      </c>
      <c r="L106" s="70">
        <v>1000</v>
      </c>
      <c r="M106" s="70" t="s">
        <v>610</v>
      </c>
      <c r="N106" s="70" t="s">
        <v>762</v>
      </c>
      <c r="O106" s="70" t="s">
        <v>659</v>
      </c>
      <c r="P106" s="70"/>
      <c r="Q106" s="70"/>
      <c r="R106" s="71">
        <v>1000000</v>
      </c>
      <c r="S106" s="71"/>
      <c r="T106" s="72"/>
      <c r="U106" s="79"/>
    </row>
    <row r="107" spans="1:21" ht="182.25" customHeight="1">
      <c r="A107" s="85">
        <v>104503</v>
      </c>
      <c r="B107" s="85" t="s">
        <v>841</v>
      </c>
      <c r="C107" s="70" t="s">
        <v>606</v>
      </c>
      <c r="D107" s="70" t="s">
        <v>652</v>
      </c>
      <c r="E107" s="70" t="s">
        <v>957</v>
      </c>
      <c r="F107" s="70"/>
      <c r="G107" s="70" t="s">
        <v>720</v>
      </c>
      <c r="H107" s="70">
        <v>6000000</v>
      </c>
      <c r="I107" s="70" t="s">
        <v>813</v>
      </c>
      <c r="J107" s="70"/>
      <c r="K107" s="70" t="s">
        <v>609</v>
      </c>
      <c r="L107" s="70">
        <v>1000</v>
      </c>
      <c r="M107" s="70" t="s">
        <v>610</v>
      </c>
      <c r="N107" s="70" t="s">
        <v>762</v>
      </c>
      <c r="O107" s="70" t="s">
        <v>659</v>
      </c>
      <c r="P107" s="307">
        <v>44713</v>
      </c>
      <c r="Q107" s="70"/>
      <c r="R107" s="71">
        <v>10000</v>
      </c>
      <c r="S107" s="71">
        <v>10000</v>
      </c>
      <c r="T107" s="72">
        <v>10000</v>
      </c>
      <c r="U107" s="79"/>
    </row>
    <row r="108" spans="1:21" ht="150" customHeight="1">
      <c r="A108" s="85">
        <v>104509</v>
      </c>
      <c r="B108" s="85" t="s">
        <v>838</v>
      </c>
      <c r="C108" s="70" t="s">
        <v>606</v>
      </c>
      <c r="D108" s="70" t="s">
        <v>637</v>
      </c>
      <c r="E108" s="70" t="s">
        <v>958</v>
      </c>
      <c r="F108" s="70"/>
      <c r="G108" s="70" t="s">
        <v>720</v>
      </c>
      <c r="H108" s="70">
        <v>6000000</v>
      </c>
      <c r="I108" s="70" t="s">
        <v>813</v>
      </c>
      <c r="J108" s="70"/>
      <c r="K108" s="70" t="s">
        <v>609</v>
      </c>
      <c r="L108" s="70">
        <v>1000</v>
      </c>
      <c r="M108" s="70" t="s">
        <v>610</v>
      </c>
      <c r="N108" s="70" t="s">
        <v>762</v>
      </c>
      <c r="O108" s="70" t="s">
        <v>659</v>
      </c>
      <c r="P108" s="307">
        <v>44713</v>
      </c>
      <c r="Q108" s="70"/>
      <c r="R108" s="71">
        <v>130000</v>
      </c>
      <c r="S108" s="71">
        <v>130000</v>
      </c>
      <c r="T108" s="72">
        <v>130000</v>
      </c>
      <c r="U108" s="79"/>
    </row>
    <row r="109" spans="1:21" ht="161.25" customHeight="1">
      <c r="A109" s="85">
        <v>104528</v>
      </c>
      <c r="B109" s="85" t="s">
        <v>815</v>
      </c>
      <c r="C109" s="70" t="s">
        <v>606</v>
      </c>
      <c r="D109" s="70" t="s">
        <v>653</v>
      </c>
      <c r="E109" s="70" t="s">
        <v>948</v>
      </c>
      <c r="F109" s="70"/>
      <c r="G109" s="70" t="s">
        <v>720</v>
      </c>
      <c r="H109" s="70">
        <v>6000000</v>
      </c>
      <c r="I109" s="70" t="s">
        <v>813</v>
      </c>
      <c r="J109" s="70"/>
      <c r="K109" s="70" t="s">
        <v>609</v>
      </c>
      <c r="L109" s="70">
        <v>1000</v>
      </c>
      <c r="M109" s="70" t="s">
        <v>610</v>
      </c>
      <c r="N109" s="70" t="s">
        <v>762</v>
      </c>
      <c r="O109" s="70" t="s">
        <v>659</v>
      </c>
      <c r="P109" s="307">
        <v>44713</v>
      </c>
      <c r="Q109" s="70"/>
      <c r="R109" s="71">
        <v>70000</v>
      </c>
      <c r="S109" s="71">
        <v>70000</v>
      </c>
      <c r="T109" s="72">
        <v>70000</v>
      </c>
      <c r="U109" s="79"/>
    </row>
    <row r="110" spans="1:21" ht="161.25" customHeight="1">
      <c r="A110" s="85" t="s">
        <v>819</v>
      </c>
      <c r="B110" s="85" t="s">
        <v>820</v>
      </c>
      <c r="C110" s="70" t="s">
        <v>332</v>
      </c>
      <c r="D110" s="70" t="s">
        <v>616</v>
      </c>
      <c r="E110" s="70" t="s">
        <v>851</v>
      </c>
      <c r="F110" s="70"/>
      <c r="G110" s="70" t="s">
        <v>721</v>
      </c>
      <c r="H110" s="70">
        <v>4600000000</v>
      </c>
      <c r="I110" s="70" t="s">
        <v>813</v>
      </c>
      <c r="J110" s="70"/>
      <c r="K110" s="70" t="s">
        <v>609</v>
      </c>
      <c r="L110" s="70">
        <v>1000</v>
      </c>
      <c r="M110" s="70" t="s">
        <v>610</v>
      </c>
      <c r="N110" s="70" t="s">
        <v>762</v>
      </c>
      <c r="O110" s="70" t="s">
        <v>659</v>
      </c>
      <c r="P110" s="70"/>
      <c r="Q110" s="70"/>
      <c r="R110" s="71">
        <v>50000</v>
      </c>
      <c r="S110" s="71"/>
      <c r="T110" s="72"/>
      <c r="U110" s="79"/>
    </row>
    <row r="111" spans="1:21" ht="142.5" customHeight="1">
      <c r="A111" s="85" t="s">
        <v>819</v>
      </c>
      <c r="B111" s="85" t="s">
        <v>820</v>
      </c>
      <c r="C111" s="70" t="s">
        <v>332</v>
      </c>
      <c r="D111" s="70" t="s">
        <v>616</v>
      </c>
      <c r="E111" s="70" t="s">
        <v>959</v>
      </c>
      <c r="F111" s="70"/>
      <c r="G111" s="70" t="s">
        <v>722</v>
      </c>
      <c r="H111" s="70">
        <v>4600000000</v>
      </c>
      <c r="I111" s="70" t="s">
        <v>813</v>
      </c>
      <c r="J111" s="70"/>
      <c r="K111" s="70" t="s">
        <v>609</v>
      </c>
      <c r="L111" s="70">
        <v>1000</v>
      </c>
      <c r="M111" s="70" t="s">
        <v>610</v>
      </c>
      <c r="N111" s="70" t="s">
        <v>888</v>
      </c>
      <c r="O111" s="70" t="s">
        <v>659</v>
      </c>
      <c r="P111" s="70"/>
      <c r="Q111" s="70"/>
      <c r="R111" s="71">
        <v>100000</v>
      </c>
      <c r="S111" s="71"/>
      <c r="T111" s="72"/>
      <c r="U111" s="79"/>
    </row>
    <row r="112" spans="1:21" ht="182.25" customHeight="1">
      <c r="A112" s="85" t="s">
        <v>960</v>
      </c>
      <c r="B112" s="85" t="s">
        <v>961</v>
      </c>
      <c r="C112" s="70" t="s">
        <v>723</v>
      </c>
      <c r="D112" s="70" t="s">
        <v>724</v>
      </c>
      <c r="E112" s="70" t="s">
        <v>962</v>
      </c>
      <c r="F112" s="70"/>
      <c r="G112" s="70" t="s">
        <v>347</v>
      </c>
      <c r="H112" s="70">
        <v>4600000000</v>
      </c>
      <c r="I112" s="70" t="s">
        <v>829</v>
      </c>
      <c r="J112" s="70"/>
      <c r="K112" s="70" t="s">
        <v>80</v>
      </c>
      <c r="L112" s="70">
        <v>1000</v>
      </c>
      <c r="M112" s="70" t="s">
        <v>725</v>
      </c>
      <c r="N112" s="70" t="s">
        <v>888</v>
      </c>
      <c r="O112" s="70" t="s">
        <v>744</v>
      </c>
      <c r="P112" s="307">
        <v>44713</v>
      </c>
      <c r="Q112" s="70"/>
      <c r="R112" s="71">
        <v>9000000</v>
      </c>
      <c r="S112" s="71">
        <v>6000000</v>
      </c>
      <c r="T112" s="72">
        <v>6480000</v>
      </c>
      <c r="U112" s="79"/>
    </row>
    <row r="113" spans="1:21" ht="146.25" customHeight="1">
      <c r="A113" s="85" t="s">
        <v>963</v>
      </c>
      <c r="B113" s="85" t="s">
        <v>964</v>
      </c>
      <c r="C113" s="70" t="s">
        <v>723</v>
      </c>
      <c r="D113" s="70" t="s">
        <v>724</v>
      </c>
      <c r="E113" s="70" t="s">
        <v>965</v>
      </c>
      <c r="F113" s="70"/>
      <c r="G113" s="70" t="s">
        <v>726</v>
      </c>
      <c r="H113" s="70">
        <v>4600000000</v>
      </c>
      <c r="I113" s="70" t="s">
        <v>829</v>
      </c>
      <c r="J113" s="70"/>
      <c r="K113" s="70" t="s">
        <v>80</v>
      </c>
      <c r="L113" s="70">
        <v>1000</v>
      </c>
      <c r="M113" s="70" t="s">
        <v>689</v>
      </c>
      <c r="N113" s="70" t="s">
        <v>888</v>
      </c>
      <c r="O113" s="70" t="s">
        <v>744</v>
      </c>
      <c r="P113" s="307">
        <v>44713</v>
      </c>
      <c r="Q113" s="70"/>
      <c r="R113" s="71">
        <v>700000</v>
      </c>
      <c r="S113" s="71">
        <v>0</v>
      </c>
      <c r="T113" s="72">
        <v>1000000</v>
      </c>
      <c r="U113" s="79"/>
    </row>
    <row r="114" spans="1:21" ht="212.25" customHeight="1">
      <c r="A114" s="85" t="s">
        <v>966</v>
      </c>
      <c r="B114" s="85" t="s">
        <v>967</v>
      </c>
      <c r="C114" s="70" t="s">
        <v>723</v>
      </c>
      <c r="D114" s="70" t="s">
        <v>724</v>
      </c>
      <c r="E114" s="70" t="s">
        <v>968</v>
      </c>
      <c r="F114" s="70"/>
      <c r="G114" s="70" t="s">
        <v>727</v>
      </c>
      <c r="H114" s="70">
        <v>4600000000</v>
      </c>
      <c r="I114" s="70" t="s">
        <v>829</v>
      </c>
      <c r="J114" s="70"/>
      <c r="K114" s="70" t="s">
        <v>80</v>
      </c>
      <c r="L114" s="70">
        <v>1000</v>
      </c>
      <c r="M114" s="70" t="s">
        <v>702</v>
      </c>
      <c r="N114" s="70" t="s">
        <v>888</v>
      </c>
      <c r="O114" s="70" t="s">
        <v>744</v>
      </c>
      <c r="P114" s="307">
        <v>44713</v>
      </c>
      <c r="Q114" s="70"/>
      <c r="R114" s="71">
        <v>6500000</v>
      </c>
      <c r="S114" s="71">
        <v>8000000</v>
      </c>
      <c r="T114" s="72">
        <v>8640000</v>
      </c>
      <c r="U114" s="79"/>
    </row>
    <row r="115" spans="1:21" ht="116.25" customHeight="1">
      <c r="A115" s="85" t="s">
        <v>969</v>
      </c>
      <c r="B115" s="85" t="s">
        <v>964</v>
      </c>
      <c r="C115" s="70" t="s">
        <v>723</v>
      </c>
      <c r="D115" s="70" t="s">
        <v>331</v>
      </c>
      <c r="E115" s="70" t="s">
        <v>970</v>
      </c>
      <c r="F115" s="70"/>
      <c r="G115" s="70" t="s">
        <v>728</v>
      </c>
      <c r="H115" s="70">
        <v>4600000000</v>
      </c>
      <c r="I115" s="70" t="s">
        <v>971</v>
      </c>
      <c r="J115" s="70"/>
      <c r="K115" s="70" t="s">
        <v>331</v>
      </c>
      <c r="L115" s="70">
        <v>1000</v>
      </c>
      <c r="M115" s="70" t="s">
        <v>610</v>
      </c>
      <c r="N115" s="70" t="s">
        <v>762</v>
      </c>
      <c r="O115" s="70" t="s">
        <v>659</v>
      </c>
      <c r="P115" s="70"/>
      <c r="Q115" s="70"/>
      <c r="R115" s="71">
        <v>8000000</v>
      </c>
      <c r="S115" s="71"/>
      <c r="T115" s="72"/>
      <c r="U115" s="79"/>
    </row>
    <row r="116" spans="1:21" ht="159.15" customHeight="1">
      <c r="A116" s="85" t="s">
        <v>972</v>
      </c>
      <c r="B116" s="85" t="s">
        <v>820</v>
      </c>
      <c r="C116" s="70" t="s">
        <v>723</v>
      </c>
      <c r="D116" s="70" t="s">
        <v>729</v>
      </c>
      <c r="E116" s="70" t="s">
        <v>973</v>
      </c>
      <c r="F116" s="70"/>
      <c r="G116" s="70" t="s">
        <v>651</v>
      </c>
      <c r="H116" s="70">
        <v>8000000</v>
      </c>
      <c r="I116" s="70" t="s">
        <v>813</v>
      </c>
      <c r="J116" s="70"/>
      <c r="K116" s="70" t="s">
        <v>609</v>
      </c>
      <c r="L116" s="70">
        <v>1000</v>
      </c>
      <c r="M116" s="70" t="s">
        <v>610</v>
      </c>
      <c r="N116" s="70" t="s">
        <v>762</v>
      </c>
      <c r="O116" s="70" t="s">
        <v>659</v>
      </c>
      <c r="P116" s="307">
        <v>44713</v>
      </c>
      <c r="Q116" s="70"/>
      <c r="R116" s="71">
        <v>100000</v>
      </c>
      <c r="S116" s="71">
        <v>100000</v>
      </c>
      <c r="T116" s="72">
        <v>100000</v>
      </c>
      <c r="U116" s="79"/>
    </row>
    <row r="117" spans="1:21" ht="151.5" customHeight="1">
      <c r="A117" s="85" t="s">
        <v>974</v>
      </c>
      <c r="B117" s="85" t="s">
        <v>975</v>
      </c>
      <c r="C117" s="70" t="s">
        <v>723</v>
      </c>
      <c r="D117" s="70" t="s">
        <v>730</v>
      </c>
      <c r="E117" s="70" t="s">
        <v>976</v>
      </c>
      <c r="F117" s="70"/>
      <c r="G117" s="70" t="s">
        <v>676</v>
      </c>
      <c r="H117" s="70">
        <v>6000000</v>
      </c>
      <c r="I117" s="70" t="s">
        <v>813</v>
      </c>
      <c r="J117" s="70"/>
      <c r="K117" s="70" t="s">
        <v>609</v>
      </c>
      <c r="L117" s="70">
        <v>1000</v>
      </c>
      <c r="M117" s="70" t="s">
        <v>610</v>
      </c>
      <c r="N117" s="70" t="s">
        <v>762</v>
      </c>
      <c r="O117" s="70" t="s">
        <v>659</v>
      </c>
      <c r="P117" s="307">
        <v>44713</v>
      </c>
      <c r="Q117" s="70"/>
      <c r="R117" s="71">
        <v>3000000</v>
      </c>
      <c r="S117" s="71">
        <v>2000000</v>
      </c>
      <c r="T117" s="72">
        <v>3000000</v>
      </c>
      <c r="U117" s="79"/>
    </row>
    <row r="118" spans="1:21" ht="165.15" customHeight="1">
      <c r="A118" s="85" t="s">
        <v>960</v>
      </c>
      <c r="B118" s="85" t="s">
        <v>961</v>
      </c>
      <c r="C118" s="70" t="s">
        <v>723</v>
      </c>
      <c r="D118" s="70" t="s">
        <v>731</v>
      </c>
      <c r="E118" s="70" t="s">
        <v>357</v>
      </c>
      <c r="F118" s="70"/>
      <c r="G118" s="70" t="s">
        <v>683</v>
      </c>
      <c r="H118" s="70">
        <v>6103000</v>
      </c>
      <c r="I118" s="70" t="s">
        <v>813</v>
      </c>
      <c r="J118" s="70"/>
      <c r="K118" s="70" t="s">
        <v>609</v>
      </c>
      <c r="L118" s="70">
        <v>1000</v>
      </c>
      <c r="M118" s="70" t="s">
        <v>610</v>
      </c>
      <c r="N118" s="70" t="s">
        <v>762</v>
      </c>
      <c r="O118" s="70" t="s">
        <v>659</v>
      </c>
      <c r="P118" s="307">
        <v>44713</v>
      </c>
      <c r="Q118" s="70"/>
      <c r="R118" s="71">
        <v>1000000</v>
      </c>
      <c r="S118" s="71">
        <v>1000000</v>
      </c>
      <c r="T118" s="72">
        <v>1100000</v>
      </c>
      <c r="U118" s="79"/>
    </row>
    <row r="119" spans="1:21" ht="212.25" customHeight="1">
      <c r="A119" s="85" t="s">
        <v>966</v>
      </c>
      <c r="B119" s="85" t="s">
        <v>967</v>
      </c>
      <c r="C119" s="70" t="s">
        <v>723</v>
      </c>
      <c r="D119" s="70" t="s">
        <v>724</v>
      </c>
      <c r="E119" s="70" t="s">
        <v>977</v>
      </c>
      <c r="F119" s="70"/>
      <c r="G119" s="70" t="s">
        <v>732</v>
      </c>
      <c r="H119" s="70">
        <v>4600000000</v>
      </c>
      <c r="I119" s="70" t="s">
        <v>829</v>
      </c>
      <c r="J119" s="70"/>
      <c r="K119" s="70" t="s">
        <v>80</v>
      </c>
      <c r="L119" s="70">
        <v>1000</v>
      </c>
      <c r="M119" s="70" t="s">
        <v>610</v>
      </c>
      <c r="N119" s="70" t="s">
        <v>888</v>
      </c>
      <c r="O119" s="70" t="s">
        <v>744</v>
      </c>
      <c r="P119" s="307">
        <v>44713</v>
      </c>
      <c r="Q119" s="70"/>
      <c r="R119" s="71">
        <v>1000000</v>
      </c>
      <c r="S119" s="71">
        <v>3000000</v>
      </c>
      <c r="T119" s="72">
        <v>3240000</v>
      </c>
      <c r="U119" s="79"/>
    </row>
    <row r="120" spans="1:21" ht="174.75" customHeight="1">
      <c r="A120" s="85" t="s">
        <v>963</v>
      </c>
      <c r="B120" s="85" t="s">
        <v>964</v>
      </c>
      <c r="C120" s="70" t="s">
        <v>723</v>
      </c>
      <c r="D120" s="70" t="s">
        <v>724</v>
      </c>
      <c r="E120" s="70" t="s">
        <v>978</v>
      </c>
      <c r="F120" s="70"/>
      <c r="G120" s="70" t="s">
        <v>733</v>
      </c>
      <c r="H120" s="70">
        <v>4600000000</v>
      </c>
      <c r="I120" s="70" t="s">
        <v>829</v>
      </c>
      <c r="J120" s="70"/>
      <c r="K120" s="70" t="s">
        <v>80</v>
      </c>
      <c r="L120" s="70">
        <v>1000</v>
      </c>
      <c r="M120" s="70" t="s">
        <v>694</v>
      </c>
      <c r="N120" s="70" t="s">
        <v>979</v>
      </c>
      <c r="O120" s="70" t="s">
        <v>744</v>
      </c>
      <c r="P120" s="307">
        <v>44713</v>
      </c>
      <c r="Q120" s="70"/>
      <c r="R120" s="71">
        <v>2300000</v>
      </c>
      <c r="S120" s="71">
        <v>4000000</v>
      </c>
      <c r="T120" s="72">
        <v>3000000</v>
      </c>
      <c r="U120" s="79"/>
    </row>
    <row r="121" spans="1:21" ht="217.5" customHeight="1">
      <c r="A121" s="85" t="s">
        <v>980</v>
      </c>
      <c r="B121" s="85" t="s">
        <v>964</v>
      </c>
      <c r="C121" s="70" t="s">
        <v>723</v>
      </c>
      <c r="D121" s="70" t="s">
        <v>724</v>
      </c>
      <c r="E121" s="70" t="s">
        <v>981</v>
      </c>
      <c r="F121" s="70"/>
      <c r="G121" s="70" t="s">
        <v>342</v>
      </c>
      <c r="H121" s="70">
        <v>4600000000</v>
      </c>
      <c r="I121" s="70" t="s">
        <v>829</v>
      </c>
      <c r="J121" s="70"/>
      <c r="K121" s="70" t="s">
        <v>80</v>
      </c>
      <c r="L121" s="70">
        <v>1000</v>
      </c>
      <c r="M121" s="70" t="s">
        <v>702</v>
      </c>
      <c r="N121" s="70" t="s">
        <v>979</v>
      </c>
      <c r="O121" s="70" t="s">
        <v>744</v>
      </c>
      <c r="P121" s="70"/>
      <c r="Q121" s="70"/>
      <c r="R121" s="71">
        <v>3000000</v>
      </c>
      <c r="S121" s="71">
        <v>0</v>
      </c>
      <c r="T121" s="72">
        <v>0</v>
      </c>
      <c r="U121" s="79"/>
    </row>
    <row r="122" spans="1:21" ht="215.25" customHeight="1">
      <c r="A122" s="73">
        <v>504202</v>
      </c>
      <c r="B122" s="73" t="s">
        <v>967</v>
      </c>
      <c r="C122" s="74" t="s">
        <v>723</v>
      </c>
      <c r="D122" s="74" t="s">
        <v>724</v>
      </c>
      <c r="E122" s="74" t="s">
        <v>982</v>
      </c>
      <c r="F122" s="305"/>
      <c r="G122" s="74" t="s">
        <v>734</v>
      </c>
      <c r="H122" s="74">
        <v>4110050000</v>
      </c>
      <c r="I122" s="74" t="s">
        <v>829</v>
      </c>
      <c r="J122" s="305"/>
      <c r="K122" s="74" t="s">
        <v>80</v>
      </c>
      <c r="L122" s="74">
        <v>1000</v>
      </c>
      <c r="M122" s="74" t="s">
        <v>702</v>
      </c>
      <c r="N122" s="74" t="s">
        <v>762</v>
      </c>
      <c r="O122" s="70" t="s">
        <v>744</v>
      </c>
      <c r="P122" s="307">
        <v>44713</v>
      </c>
      <c r="Q122" s="70"/>
      <c r="R122" s="71">
        <v>500000</v>
      </c>
      <c r="S122" s="71">
        <v>500000</v>
      </c>
      <c r="T122" s="72">
        <v>550000</v>
      </c>
      <c r="U122" s="79"/>
    </row>
    <row r="123" spans="1:21" ht="201.6">
      <c r="A123" s="85" t="s">
        <v>963</v>
      </c>
      <c r="B123" s="85" t="s">
        <v>964</v>
      </c>
      <c r="C123" s="70" t="s">
        <v>723</v>
      </c>
      <c r="D123" s="70" t="s">
        <v>724</v>
      </c>
      <c r="E123" s="70" t="s">
        <v>983</v>
      </c>
      <c r="F123" s="70"/>
      <c r="G123" s="70" t="s">
        <v>337</v>
      </c>
      <c r="H123" s="70">
        <v>4600000000</v>
      </c>
      <c r="I123" s="70" t="s">
        <v>829</v>
      </c>
      <c r="J123" s="70"/>
      <c r="K123" s="70" t="s">
        <v>80</v>
      </c>
      <c r="L123" s="70">
        <v>1000</v>
      </c>
      <c r="M123" s="70" t="s">
        <v>702</v>
      </c>
      <c r="N123" s="70" t="s">
        <v>888</v>
      </c>
      <c r="O123" s="70" t="s">
        <v>744</v>
      </c>
      <c r="P123" s="70"/>
      <c r="Q123" s="70"/>
      <c r="R123" s="71">
        <v>10000000</v>
      </c>
      <c r="S123" s="71"/>
      <c r="T123" s="72"/>
      <c r="U123" s="79"/>
    </row>
    <row r="124" spans="1:21" ht="223.5" customHeight="1">
      <c r="A124" s="85" t="s">
        <v>963</v>
      </c>
      <c r="B124" s="85" t="s">
        <v>964</v>
      </c>
      <c r="C124" s="70" t="s">
        <v>723</v>
      </c>
      <c r="D124" s="70" t="s">
        <v>724</v>
      </c>
      <c r="E124" s="70" t="s">
        <v>984</v>
      </c>
      <c r="F124" s="70"/>
      <c r="G124" s="70" t="s">
        <v>735</v>
      </c>
      <c r="H124" s="70">
        <v>4600000000</v>
      </c>
      <c r="I124" s="70" t="s">
        <v>829</v>
      </c>
      <c r="J124" s="70"/>
      <c r="K124" s="70" t="s">
        <v>80</v>
      </c>
      <c r="L124" s="70">
        <v>1000</v>
      </c>
      <c r="M124" s="70" t="s">
        <v>702</v>
      </c>
      <c r="N124" s="70" t="s">
        <v>888</v>
      </c>
      <c r="O124" s="70" t="s">
        <v>744</v>
      </c>
      <c r="P124" s="307">
        <v>44713</v>
      </c>
      <c r="Q124" s="70"/>
      <c r="R124" s="71">
        <v>2300000</v>
      </c>
      <c r="S124" s="71">
        <v>2200000</v>
      </c>
      <c r="T124" s="72">
        <v>3040959.0909000002</v>
      </c>
      <c r="U124" s="79"/>
    </row>
    <row r="125" spans="1:21" ht="215.25" customHeight="1">
      <c r="A125" s="85" t="s">
        <v>963</v>
      </c>
      <c r="B125" s="85" t="s">
        <v>964</v>
      </c>
      <c r="C125" s="70" t="s">
        <v>723</v>
      </c>
      <c r="D125" s="70" t="s">
        <v>724</v>
      </c>
      <c r="E125" s="70" t="s">
        <v>985</v>
      </c>
      <c r="F125" s="70"/>
      <c r="G125" s="70" t="s">
        <v>736</v>
      </c>
      <c r="H125" s="70">
        <v>4600000000</v>
      </c>
      <c r="I125" s="70" t="s">
        <v>829</v>
      </c>
      <c r="J125" s="70"/>
      <c r="K125" s="70" t="s">
        <v>80</v>
      </c>
      <c r="L125" s="70">
        <v>1000</v>
      </c>
      <c r="M125" s="70" t="s">
        <v>702</v>
      </c>
      <c r="N125" s="70" t="s">
        <v>888</v>
      </c>
      <c r="O125" s="70" t="s">
        <v>744</v>
      </c>
      <c r="P125" s="307">
        <v>44713</v>
      </c>
      <c r="Q125" s="70"/>
      <c r="R125" s="71">
        <v>4800000</v>
      </c>
      <c r="S125" s="71">
        <v>5000000</v>
      </c>
      <c r="T125" s="72">
        <v>4636509.0909000002</v>
      </c>
      <c r="U125" s="79"/>
    </row>
    <row r="126" spans="1:21" ht="219.15" customHeight="1">
      <c r="A126" s="85" t="s">
        <v>963</v>
      </c>
      <c r="B126" s="85" t="s">
        <v>964</v>
      </c>
      <c r="C126" s="85" t="s">
        <v>723</v>
      </c>
      <c r="D126" s="88" t="s">
        <v>724</v>
      </c>
      <c r="E126" s="85" t="s">
        <v>986</v>
      </c>
      <c r="F126" s="85"/>
      <c r="G126" s="70" t="s">
        <v>737</v>
      </c>
      <c r="H126" s="70">
        <v>4600000000</v>
      </c>
      <c r="I126" s="70" t="s">
        <v>829</v>
      </c>
      <c r="J126" s="70"/>
      <c r="K126" s="70" t="s">
        <v>80</v>
      </c>
      <c r="L126" s="70">
        <v>1000</v>
      </c>
      <c r="M126" s="70" t="s">
        <v>702</v>
      </c>
      <c r="N126" s="70" t="s">
        <v>888</v>
      </c>
      <c r="O126" s="70" t="s">
        <v>744</v>
      </c>
      <c r="P126" s="70"/>
      <c r="Q126" s="70"/>
      <c r="R126" s="71">
        <v>2300000</v>
      </c>
      <c r="S126" s="71">
        <v>2200000</v>
      </c>
      <c r="T126" s="72">
        <v>3040959.0909000002</v>
      </c>
      <c r="U126" s="79"/>
    </row>
    <row r="127" spans="1:21" ht="211.5" customHeight="1">
      <c r="A127" s="73" t="s">
        <v>963</v>
      </c>
      <c r="B127" s="73" t="s">
        <v>964</v>
      </c>
      <c r="C127" s="74" t="s">
        <v>723</v>
      </c>
      <c r="D127" s="74" t="s">
        <v>724</v>
      </c>
      <c r="E127" s="74" t="s">
        <v>987</v>
      </c>
      <c r="F127" s="305"/>
      <c r="G127" s="74" t="s">
        <v>739</v>
      </c>
      <c r="H127" s="74">
        <v>4600000000</v>
      </c>
      <c r="I127" s="74" t="s">
        <v>829</v>
      </c>
      <c r="J127" s="305"/>
      <c r="K127" s="74" t="s">
        <v>80</v>
      </c>
      <c r="L127" s="74">
        <v>1000</v>
      </c>
      <c r="M127" s="74" t="s">
        <v>702</v>
      </c>
      <c r="N127" s="74" t="s">
        <v>888</v>
      </c>
      <c r="O127" s="70" t="s">
        <v>744</v>
      </c>
      <c r="P127" s="70"/>
      <c r="Q127" s="70"/>
      <c r="R127" s="71">
        <v>2300000</v>
      </c>
      <c r="S127" s="71">
        <v>2200000</v>
      </c>
      <c r="T127" s="72">
        <v>3040959.0909000002</v>
      </c>
      <c r="U127" s="79"/>
    </row>
    <row r="128" spans="1:21" ht="211.5" customHeight="1">
      <c r="A128" s="85" t="s">
        <v>963</v>
      </c>
      <c r="B128" s="85" t="s">
        <v>964</v>
      </c>
      <c r="C128" s="70" t="s">
        <v>723</v>
      </c>
      <c r="D128" s="70" t="s">
        <v>724</v>
      </c>
      <c r="E128" s="70" t="s">
        <v>988</v>
      </c>
      <c r="F128" s="70"/>
      <c r="G128" s="70" t="s">
        <v>740</v>
      </c>
      <c r="H128" s="70">
        <v>4600000000</v>
      </c>
      <c r="I128" s="70" t="s">
        <v>829</v>
      </c>
      <c r="J128" s="70"/>
      <c r="K128" s="70" t="s">
        <v>80</v>
      </c>
      <c r="L128" s="70">
        <v>1000</v>
      </c>
      <c r="M128" s="70" t="s">
        <v>702</v>
      </c>
      <c r="N128" s="70" t="s">
        <v>888</v>
      </c>
      <c r="O128" s="70" t="s">
        <v>744</v>
      </c>
      <c r="P128" s="70"/>
      <c r="Q128" s="70"/>
      <c r="R128" s="71">
        <v>2300000</v>
      </c>
      <c r="S128" s="71">
        <v>2200000</v>
      </c>
      <c r="T128" s="72">
        <v>3040959.0909000002</v>
      </c>
      <c r="U128" s="79"/>
    </row>
    <row r="129" spans="1:21" ht="210" customHeight="1">
      <c r="A129" s="85" t="s">
        <v>963</v>
      </c>
      <c r="B129" s="85" t="s">
        <v>964</v>
      </c>
      <c r="C129" s="70" t="s">
        <v>723</v>
      </c>
      <c r="D129" s="70" t="s">
        <v>724</v>
      </c>
      <c r="E129" s="70" t="s">
        <v>989</v>
      </c>
      <c r="F129" s="70"/>
      <c r="G129" s="70" t="s">
        <v>741</v>
      </c>
      <c r="H129" s="70">
        <v>4600000000</v>
      </c>
      <c r="I129" s="70" t="s">
        <v>829</v>
      </c>
      <c r="J129" s="70"/>
      <c r="K129" s="70" t="s">
        <v>80</v>
      </c>
      <c r="L129" s="70">
        <v>1000</v>
      </c>
      <c r="M129" s="70" t="s">
        <v>702</v>
      </c>
      <c r="N129" s="70" t="s">
        <v>888</v>
      </c>
      <c r="O129" s="70" t="s">
        <v>744</v>
      </c>
      <c r="P129" s="307">
        <v>44713</v>
      </c>
      <c r="Q129" s="70"/>
      <c r="R129" s="71">
        <v>2300000</v>
      </c>
      <c r="S129" s="71">
        <v>2200000</v>
      </c>
      <c r="T129" s="72">
        <v>3040959.0909000002</v>
      </c>
      <c r="U129" s="79"/>
    </row>
    <row r="130" spans="1:21" ht="223.5" customHeight="1">
      <c r="A130" s="85" t="s">
        <v>963</v>
      </c>
      <c r="B130" s="85" t="s">
        <v>964</v>
      </c>
      <c r="C130" s="70" t="s">
        <v>723</v>
      </c>
      <c r="D130" s="70" t="s">
        <v>724</v>
      </c>
      <c r="E130" s="70" t="s">
        <v>990</v>
      </c>
      <c r="F130" s="70"/>
      <c r="G130" s="70" t="s">
        <v>742</v>
      </c>
      <c r="H130" s="70">
        <v>4600000000</v>
      </c>
      <c r="I130" s="70" t="s">
        <v>829</v>
      </c>
      <c r="J130" s="70"/>
      <c r="K130" s="70" t="s">
        <v>80</v>
      </c>
      <c r="L130" s="70">
        <v>1000</v>
      </c>
      <c r="M130" s="70" t="s">
        <v>702</v>
      </c>
      <c r="N130" s="70" t="s">
        <v>888</v>
      </c>
      <c r="O130" s="70" t="s">
        <v>744</v>
      </c>
      <c r="P130" s="307">
        <v>44713</v>
      </c>
      <c r="Q130" s="70"/>
      <c r="R130" s="71">
        <v>4800000</v>
      </c>
      <c r="S130" s="71">
        <v>3778500.0000000005</v>
      </c>
      <c r="T130" s="72">
        <v>4619459.0909000002</v>
      </c>
      <c r="U130" s="79"/>
    </row>
    <row r="131" spans="1:21" ht="211.5" customHeight="1">
      <c r="A131" s="85" t="s">
        <v>963</v>
      </c>
      <c r="B131" s="85" t="s">
        <v>964</v>
      </c>
      <c r="C131" s="70" t="s">
        <v>723</v>
      </c>
      <c r="D131" s="70" t="s">
        <v>724</v>
      </c>
      <c r="E131" s="70" t="s">
        <v>991</v>
      </c>
      <c r="F131" s="70"/>
      <c r="G131" s="70" t="s">
        <v>743</v>
      </c>
      <c r="H131" s="70">
        <v>4600000000</v>
      </c>
      <c r="I131" s="70" t="s">
        <v>829</v>
      </c>
      <c r="J131" s="70"/>
      <c r="K131" s="70" t="s">
        <v>80</v>
      </c>
      <c r="L131" s="70">
        <v>1000</v>
      </c>
      <c r="M131" s="70" t="s">
        <v>702</v>
      </c>
      <c r="N131" s="70" t="s">
        <v>888</v>
      </c>
      <c r="O131" s="70" t="s">
        <v>744</v>
      </c>
      <c r="P131" s="307">
        <v>44713</v>
      </c>
      <c r="Q131" s="70"/>
      <c r="R131" s="71">
        <v>3800000</v>
      </c>
      <c r="S131" s="71">
        <v>2200000</v>
      </c>
      <c r="T131" s="72">
        <v>3040959.0909000002</v>
      </c>
      <c r="U131" s="79"/>
    </row>
    <row r="132" spans="1:21" ht="204" customHeight="1">
      <c r="A132" s="85" t="s">
        <v>963</v>
      </c>
      <c r="B132" s="85" t="s">
        <v>964</v>
      </c>
      <c r="C132" s="70" t="s">
        <v>723</v>
      </c>
      <c r="D132" s="70" t="s">
        <v>724</v>
      </c>
      <c r="E132" s="70" t="s">
        <v>992</v>
      </c>
      <c r="F132" s="70"/>
      <c r="G132" s="70" t="s">
        <v>745</v>
      </c>
      <c r="H132" s="70">
        <v>4600000000</v>
      </c>
      <c r="I132" s="70" t="s">
        <v>829</v>
      </c>
      <c r="J132" s="70"/>
      <c r="K132" s="70" t="s">
        <v>80</v>
      </c>
      <c r="L132" s="70">
        <v>1000</v>
      </c>
      <c r="M132" s="70" t="s">
        <v>702</v>
      </c>
      <c r="N132" s="70" t="s">
        <v>888</v>
      </c>
      <c r="O132" s="70" t="s">
        <v>744</v>
      </c>
      <c r="P132" s="307">
        <v>44713</v>
      </c>
      <c r="Q132" s="70"/>
      <c r="R132" s="71">
        <v>7000000</v>
      </c>
      <c r="S132" s="71">
        <v>5000000</v>
      </c>
      <c r="T132" s="72">
        <v>8210959.0909000002</v>
      </c>
      <c r="U132" s="79"/>
    </row>
    <row r="133" spans="1:21" ht="225.15" customHeight="1">
      <c r="A133" s="85">
        <v>504125</v>
      </c>
      <c r="B133" s="85" t="s">
        <v>964</v>
      </c>
      <c r="C133" s="70" t="s">
        <v>723</v>
      </c>
      <c r="D133" s="70" t="s">
        <v>724</v>
      </c>
      <c r="E133" s="70" t="s">
        <v>993</v>
      </c>
      <c r="F133" s="70"/>
      <c r="G133" s="70" t="s">
        <v>746</v>
      </c>
      <c r="H133" s="70">
        <v>4600000000</v>
      </c>
      <c r="I133" s="70" t="s">
        <v>829</v>
      </c>
      <c r="J133" s="70"/>
      <c r="K133" s="70" t="s">
        <v>80</v>
      </c>
      <c r="L133" s="70">
        <v>1000</v>
      </c>
      <c r="M133" s="70" t="s">
        <v>702</v>
      </c>
      <c r="N133" s="70" t="s">
        <v>762</v>
      </c>
      <c r="O133" s="70" t="s">
        <v>744</v>
      </c>
      <c r="P133" s="70"/>
      <c r="Q133" s="70"/>
      <c r="R133" s="71">
        <v>2300000</v>
      </c>
      <c r="S133" s="71"/>
      <c r="T133" s="72"/>
      <c r="U133" s="79"/>
    </row>
    <row r="134" spans="1:21" ht="187.5" customHeight="1">
      <c r="A134" s="85" t="s">
        <v>960</v>
      </c>
      <c r="B134" s="85" t="s">
        <v>961</v>
      </c>
      <c r="C134" s="70" t="s">
        <v>723</v>
      </c>
      <c r="D134" s="70" t="s">
        <v>724</v>
      </c>
      <c r="E134" s="70" t="s">
        <v>994</v>
      </c>
      <c r="F134" s="70"/>
      <c r="G134" s="70" t="s">
        <v>747</v>
      </c>
      <c r="H134" s="70">
        <v>4600000000</v>
      </c>
      <c r="I134" s="70" t="s">
        <v>829</v>
      </c>
      <c r="J134" s="70"/>
      <c r="K134" s="70" t="s">
        <v>80</v>
      </c>
      <c r="L134" s="70">
        <v>1000</v>
      </c>
      <c r="M134" s="70" t="s">
        <v>738</v>
      </c>
      <c r="N134" s="70" t="s">
        <v>762</v>
      </c>
      <c r="O134" s="70" t="s">
        <v>744</v>
      </c>
      <c r="P134" s="70"/>
      <c r="Q134" s="70"/>
      <c r="R134" s="71"/>
      <c r="S134" s="71"/>
      <c r="T134" s="72"/>
      <c r="U134" s="79"/>
    </row>
    <row r="135" spans="1:21" ht="144.75" customHeight="1">
      <c r="A135" s="85" t="s">
        <v>963</v>
      </c>
      <c r="B135" s="85" t="s">
        <v>964</v>
      </c>
      <c r="C135" s="70" t="s">
        <v>723</v>
      </c>
      <c r="D135" s="70" t="s">
        <v>724</v>
      </c>
      <c r="E135" s="70" t="s">
        <v>995</v>
      </c>
      <c r="F135" s="70"/>
      <c r="G135" s="70" t="s">
        <v>748</v>
      </c>
      <c r="H135" s="70">
        <v>4600000000</v>
      </c>
      <c r="I135" s="70" t="s">
        <v>829</v>
      </c>
      <c r="J135" s="70"/>
      <c r="K135" s="70" t="s">
        <v>80</v>
      </c>
      <c r="L135" s="70">
        <v>1000</v>
      </c>
      <c r="M135" s="70" t="s">
        <v>664</v>
      </c>
      <c r="N135" s="70" t="s">
        <v>979</v>
      </c>
      <c r="O135" s="70" t="s">
        <v>744</v>
      </c>
      <c r="P135" s="307">
        <v>44713</v>
      </c>
      <c r="Q135" s="70"/>
      <c r="R135" s="71">
        <v>2300000</v>
      </c>
      <c r="S135" s="71">
        <v>1300000</v>
      </c>
      <c r="T135" s="72">
        <v>1500000</v>
      </c>
      <c r="U135" s="79"/>
    </row>
    <row r="136" spans="1:21" ht="159.75" customHeight="1">
      <c r="A136" s="85" t="s">
        <v>966</v>
      </c>
      <c r="B136" s="85" t="s">
        <v>967</v>
      </c>
      <c r="C136" s="70" t="s">
        <v>723</v>
      </c>
      <c r="D136" s="70" t="s">
        <v>749</v>
      </c>
      <c r="E136" s="70" t="s">
        <v>996</v>
      </c>
      <c r="F136" s="70"/>
      <c r="G136" s="70" t="s">
        <v>344</v>
      </c>
      <c r="H136" s="70">
        <v>4600000000</v>
      </c>
      <c r="I136" s="70" t="s">
        <v>829</v>
      </c>
      <c r="J136" s="70"/>
      <c r="K136" s="70" t="s">
        <v>80</v>
      </c>
      <c r="L136" s="70">
        <v>1000</v>
      </c>
      <c r="M136" s="70" t="s">
        <v>664</v>
      </c>
      <c r="N136" s="70" t="s">
        <v>762</v>
      </c>
      <c r="O136" s="70" t="s">
        <v>744</v>
      </c>
      <c r="P136" s="307">
        <v>44713</v>
      </c>
      <c r="Q136" s="70"/>
      <c r="R136" s="71">
        <v>8000000</v>
      </c>
      <c r="S136" s="71">
        <v>9500000</v>
      </c>
      <c r="T136" s="72">
        <v>10260000</v>
      </c>
      <c r="U136" s="79"/>
    </row>
    <row r="137" spans="1:21" s="87" customFormat="1" ht="165.15" customHeight="1">
      <c r="A137" s="85" t="s">
        <v>963</v>
      </c>
      <c r="B137" s="85" t="s">
        <v>964</v>
      </c>
      <c r="C137" s="70" t="s">
        <v>723</v>
      </c>
      <c r="D137" s="70" t="s">
        <v>724</v>
      </c>
      <c r="E137" s="70" t="s">
        <v>997</v>
      </c>
      <c r="F137" s="70"/>
      <c r="G137" s="70" t="s">
        <v>349</v>
      </c>
      <c r="H137" s="70">
        <v>4600000000</v>
      </c>
      <c r="I137" s="70" t="s">
        <v>829</v>
      </c>
      <c r="J137" s="70"/>
      <c r="K137" s="70" t="s">
        <v>80</v>
      </c>
      <c r="L137" s="70">
        <v>1000</v>
      </c>
      <c r="M137" s="70" t="s">
        <v>664</v>
      </c>
      <c r="N137" s="70" t="s">
        <v>888</v>
      </c>
      <c r="O137" s="70" t="s">
        <v>744</v>
      </c>
      <c r="P137" s="307">
        <v>44713</v>
      </c>
      <c r="Q137" s="70"/>
      <c r="R137" s="71">
        <v>2300000</v>
      </c>
      <c r="S137" s="71">
        <v>2000000</v>
      </c>
      <c r="T137" s="72">
        <v>1430000</v>
      </c>
      <c r="U137" s="79"/>
    </row>
    <row r="138" spans="1:21" ht="154.5" customHeight="1">
      <c r="A138" s="85" t="s">
        <v>963</v>
      </c>
      <c r="B138" s="85" t="s">
        <v>964</v>
      </c>
      <c r="C138" s="70" t="s">
        <v>723</v>
      </c>
      <c r="D138" s="70" t="s">
        <v>724</v>
      </c>
      <c r="E138" s="70" t="s">
        <v>998</v>
      </c>
      <c r="F138" s="70"/>
      <c r="G138" s="70" t="s">
        <v>350</v>
      </c>
      <c r="H138" s="70">
        <v>4600000000</v>
      </c>
      <c r="I138" s="70" t="s">
        <v>829</v>
      </c>
      <c r="J138" s="70"/>
      <c r="K138" s="70" t="s">
        <v>80</v>
      </c>
      <c r="L138" s="70">
        <v>1000</v>
      </c>
      <c r="M138" s="70" t="s">
        <v>664</v>
      </c>
      <c r="N138" s="70" t="s">
        <v>888</v>
      </c>
      <c r="O138" s="70" t="s">
        <v>744</v>
      </c>
      <c r="P138" s="307">
        <v>44713</v>
      </c>
      <c r="Q138" s="70"/>
      <c r="R138" s="71">
        <v>1300000</v>
      </c>
      <c r="S138" s="71">
        <v>1430000</v>
      </c>
      <c r="T138" s="72">
        <v>1430000</v>
      </c>
      <c r="U138" s="79"/>
    </row>
    <row r="139" spans="1:21" ht="174.75" customHeight="1">
      <c r="A139" s="85" t="s">
        <v>963</v>
      </c>
      <c r="B139" s="85" t="s">
        <v>964</v>
      </c>
      <c r="C139" s="70" t="s">
        <v>723</v>
      </c>
      <c r="D139" s="70" t="s">
        <v>724</v>
      </c>
      <c r="E139" s="70" t="s">
        <v>999</v>
      </c>
      <c r="F139" s="70"/>
      <c r="G139" s="70" t="s">
        <v>750</v>
      </c>
      <c r="H139" s="70">
        <v>4600000000</v>
      </c>
      <c r="I139" s="70" t="s">
        <v>829</v>
      </c>
      <c r="J139" s="70"/>
      <c r="K139" s="70" t="s">
        <v>80</v>
      </c>
      <c r="L139" s="70">
        <v>1000</v>
      </c>
      <c r="M139" s="70" t="s">
        <v>664</v>
      </c>
      <c r="N139" s="70" t="s">
        <v>888</v>
      </c>
      <c r="O139" s="70" t="s">
        <v>744</v>
      </c>
      <c r="P139" s="307">
        <v>44713</v>
      </c>
      <c r="Q139" s="70"/>
      <c r="R139" s="71">
        <v>2300000</v>
      </c>
      <c r="S139" s="71">
        <v>1100000</v>
      </c>
      <c r="T139" s="72">
        <v>1100000</v>
      </c>
      <c r="U139" s="79"/>
    </row>
    <row r="140" spans="1:21" ht="174" customHeight="1">
      <c r="A140" s="85" t="s">
        <v>963</v>
      </c>
      <c r="B140" s="85" t="s">
        <v>964</v>
      </c>
      <c r="C140" s="70" t="s">
        <v>723</v>
      </c>
      <c r="D140" s="70" t="s">
        <v>724</v>
      </c>
      <c r="E140" s="70" t="s">
        <v>1000</v>
      </c>
      <c r="F140" s="70"/>
      <c r="G140" s="70" t="s">
        <v>751</v>
      </c>
      <c r="H140" s="70">
        <v>4600000000</v>
      </c>
      <c r="I140" s="70" t="s">
        <v>829</v>
      </c>
      <c r="J140" s="70"/>
      <c r="K140" s="70" t="s">
        <v>80</v>
      </c>
      <c r="L140" s="70">
        <v>1000</v>
      </c>
      <c r="M140" s="70" t="s">
        <v>664</v>
      </c>
      <c r="N140" s="70" t="s">
        <v>888</v>
      </c>
      <c r="O140" s="70" t="s">
        <v>744</v>
      </c>
      <c r="P140" s="307">
        <v>44713</v>
      </c>
      <c r="Q140" s="70"/>
      <c r="R140" s="71">
        <v>2300000</v>
      </c>
      <c r="S140" s="71">
        <v>2200000</v>
      </c>
      <c r="T140" s="72">
        <v>2200000</v>
      </c>
      <c r="U140" s="79"/>
    </row>
    <row r="141" spans="1:21" ht="213.75" customHeight="1">
      <c r="A141" s="85" t="s">
        <v>963</v>
      </c>
      <c r="B141" s="85" t="s">
        <v>964</v>
      </c>
      <c r="C141" s="70" t="s">
        <v>723</v>
      </c>
      <c r="D141" s="70" t="s">
        <v>724</v>
      </c>
      <c r="E141" s="70" t="s">
        <v>1001</v>
      </c>
      <c r="F141" s="70"/>
      <c r="G141" s="70" t="s">
        <v>752</v>
      </c>
      <c r="H141" s="70">
        <v>4600000000</v>
      </c>
      <c r="I141" s="70" t="s">
        <v>829</v>
      </c>
      <c r="J141" s="70"/>
      <c r="K141" s="70" t="s">
        <v>80</v>
      </c>
      <c r="L141" s="70">
        <v>1000</v>
      </c>
      <c r="M141" s="70" t="s">
        <v>702</v>
      </c>
      <c r="N141" s="70" t="s">
        <v>888</v>
      </c>
      <c r="O141" s="70" t="s">
        <v>744</v>
      </c>
      <c r="P141" s="307">
        <v>44713</v>
      </c>
      <c r="Q141" s="70"/>
      <c r="R141" s="71">
        <v>6000000</v>
      </c>
      <c r="S141" s="71">
        <v>2500000</v>
      </c>
      <c r="T141" s="72">
        <v>6000000</v>
      </c>
      <c r="U141" s="79"/>
    </row>
    <row r="142" spans="1:21" ht="214.5" customHeight="1">
      <c r="A142" s="85" t="s">
        <v>963</v>
      </c>
      <c r="B142" s="85" t="s">
        <v>964</v>
      </c>
      <c r="C142" s="70" t="s">
        <v>723</v>
      </c>
      <c r="D142" s="70" t="s">
        <v>724</v>
      </c>
      <c r="E142" s="70" t="s">
        <v>1002</v>
      </c>
      <c r="F142" s="70"/>
      <c r="G142" s="70" t="s">
        <v>753</v>
      </c>
      <c r="H142" s="70">
        <v>4600000000</v>
      </c>
      <c r="I142" s="70" t="s">
        <v>829</v>
      </c>
      <c r="J142" s="70"/>
      <c r="K142" s="70" t="s">
        <v>80</v>
      </c>
      <c r="L142" s="70">
        <v>1000</v>
      </c>
      <c r="M142" s="70" t="s">
        <v>664</v>
      </c>
      <c r="N142" s="70" t="s">
        <v>888</v>
      </c>
      <c r="O142" s="70" t="s">
        <v>744</v>
      </c>
      <c r="P142" s="307">
        <v>44713</v>
      </c>
      <c r="Q142" s="70"/>
      <c r="R142" s="71">
        <v>2300000</v>
      </c>
      <c r="S142" s="71">
        <v>5500000</v>
      </c>
      <c r="T142" s="72">
        <v>6840959.0909000002</v>
      </c>
      <c r="U142" s="79"/>
    </row>
    <row r="143" spans="1:21" s="87" customFormat="1" ht="198" customHeight="1">
      <c r="A143" s="85" t="s">
        <v>966</v>
      </c>
      <c r="B143" s="85" t="s">
        <v>967</v>
      </c>
      <c r="C143" s="70" t="s">
        <v>723</v>
      </c>
      <c r="D143" s="70" t="s">
        <v>749</v>
      </c>
      <c r="E143" s="70" t="s">
        <v>1003</v>
      </c>
      <c r="F143" s="70"/>
      <c r="G143" s="70" t="s">
        <v>346</v>
      </c>
      <c r="H143" s="70">
        <v>4600000000</v>
      </c>
      <c r="I143" s="70" t="s">
        <v>829</v>
      </c>
      <c r="J143" s="70"/>
      <c r="K143" s="70" t="s">
        <v>80</v>
      </c>
      <c r="L143" s="70">
        <v>1000</v>
      </c>
      <c r="M143" s="70" t="s">
        <v>725</v>
      </c>
      <c r="N143" s="70" t="s">
        <v>888</v>
      </c>
      <c r="O143" s="70" t="s">
        <v>744</v>
      </c>
      <c r="P143" s="307">
        <v>44713</v>
      </c>
      <c r="Q143" s="70"/>
      <c r="R143" s="71">
        <v>9356244</v>
      </c>
      <c r="S143" s="71">
        <v>7500000</v>
      </c>
      <c r="T143" s="72">
        <v>10652525</v>
      </c>
      <c r="U143" s="79"/>
    </row>
    <row r="144" spans="1:21" ht="217.5" customHeight="1">
      <c r="A144" s="85" t="s">
        <v>963</v>
      </c>
      <c r="B144" s="85" t="s">
        <v>964</v>
      </c>
      <c r="C144" s="70" t="s">
        <v>723</v>
      </c>
      <c r="D144" s="70" t="s">
        <v>724</v>
      </c>
      <c r="E144" s="70" t="s">
        <v>1004</v>
      </c>
      <c r="F144" s="70"/>
      <c r="G144" s="70" t="s">
        <v>754</v>
      </c>
      <c r="H144" s="70">
        <v>4600000000</v>
      </c>
      <c r="I144" s="70" t="s">
        <v>829</v>
      </c>
      <c r="J144" s="70"/>
      <c r="K144" s="70" t="s">
        <v>80</v>
      </c>
      <c r="L144" s="70">
        <v>1000</v>
      </c>
      <c r="M144" s="70" t="s">
        <v>664</v>
      </c>
      <c r="N144" s="70" t="s">
        <v>888</v>
      </c>
      <c r="O144" s="70" t="s">
        <v>744</v>
      </c>
      <c r="P144" s="307">
        <v>44713</v>
      </c>
      <c r="Q144" s="70"/>
      <c r="R144" s="71">
        <v>2300000</v>
      </c>
      <c r="S144" s="71">
        <v>1000000</v>
      </c>
      <c r="T144" s="72">
        <v>1000000</v>
      </c>
      <c r="U144" s="79"/>
    </row>
    <row r="145" spans="1:21" ht="132.75" customHeight="1">
      <c r="A145" s="85" t="s">
        <v>1005</v>
      </c>
      <c r="B145" s="85" t="s">
        <v>1006</v>
      </c>
      <c r="C145" s="70" t="s">
        <v>723</v>
      </c>
      <c r="D145" s="70" t="s">
        <v>724</v>
      </c>
      <c r="E145" s="70" t="s">
        <v>1007</v>
      </c>
      <c r="F145" s="70"/>
      <c r="G145" s="70" t="s">
        <v>755</v>
      </c>
      <c r="H145" s="70">
        <v>4600000000</v>
      </c>
      <c r="I145" s="70" t="s">
        <v>829</v>
      </c>
      <c r="J145" s="70"/>
      <c r="K145" s="70" t="s">
        <v>80</v>
      </c>
      <c r="L145" s="70">
        <v>1000</v>
      </c>
      <c r="M145" s="70" t="s">
        <v>622</v>
      </c>
      <c r="N145" s="70" t="s">
        <v>762</v>
      </c>
      <c r="O145" s="70" t="s">
        <v>744</v>
      </c>
      <c r="P145" s="307">
        <v>44713</v>
      </c>
      <c r="Q145" s="70"/>
      <c r="R145" s="71">
        <v>1500000</v>
      </c>
      <c r="S145" s="71">
        <v>1650000.0000000002</v>
      </c>
      <c r="T145" s="72">
        <v>1650000.0000000002</v>
      </c>
      <c r="U145" s="79"/>
    </row>
    <row r="146" spans="1:21" ht="155.25" customHeight="1">
      <c r="A146" s="85" t="s">
        <v>960</v>
      </c>
      <c r="B146" s="85" t="s">
        <v>961</v>
      </c>
      <c r="C146" s="70" t="s">
        <v>723</v>
      </c>
      <c r="D146" s="70" t="s">
        <v>749</v>
      </c>
      <c r="E146" s="70" t="s">
        <v>1008</v>
      </c>
      <c r="F146" s="70"/>
      <c r="G146" s="70" t="s">
        <v>756</v>
      </c>
      <c r="H146" s="70">
        <v>4600000000</v>
      </c>
      <c r="I146" s="70" t="s">
        <v>829</v>
      </c>
      <c r="J146" s="70"/>
      <c r="K146" s="70" t="s">
        <v>80</v>
      </c>
      <c r="L146" s="70">
        <v>1000</v>
      </c>
      <c r="M146" s="70" t="s">
        <v>688</v>
      </c>
      <c r="N146" s="70" t="s">
        <v>888</v>
      </c>
      <c r="O146" s="70" t="s">
        <v>744</v>
      </c>
      <c r="P146" s="70"/>
      <c r="Q146" s="70"/>
      <c r="R146" s="71">
        <v>10000000</v>
      </c>
      <c r="S146" s="71">
        <v>6000000</v>
      </c>
      <c r="T146" s="72">
        <v>0</v>
      </c>
      <c r="U146" s="79"/>
    </row>
    <row r="147" spans="1:21" ht="153.75" customHeight="1">
      <c r="A147" s="85" t="s">
        <v>966</v>
      </c>
      <c r="B147" s="85" t="s">
        <v>967</v>
      </c>
      <c r="C147" s="70" t="s">
        <v>723</v>
      </c>
      <c r="D147" s="70" t="s">
        <v>749</v>
      </c>
      <c r="E147" s="70" t="s">
        <v>1009</v>
      </c>
      <c r="F147" s="70"/>
      <c r="G147" s="70" t="s">
        <v>757</v>
      </c>
      <c r="H147" s="70">
        <v>4600000000</v>
      </c>
      <c r="I147" s="70" t="s">
        <v>829</v>
      </c>
      <c r="J147" s="70"/>
      <c r="K147" s="70" t="s">
        <v>80</v>
      </c>
      <c r="L147" s="70">
        <v>1000</v>
      </c>
      <c r="M147" s="70" t="s">
        <v>622</v>
      </c>
      <c r="N147" s="70" t="s">
        <v>762</v>
      </c>
      <c r="O147" s="70" t="s">
        <v>744</v>
      </c>
      <c r="P147" s="307">
        <v>44713</v>
      </c>
      <c r="Q147" s="70"/>
      <c r="R147" s="71">
        <v>8500000</v>
      </c>
      <c r="S147" s="71">
        <v>8000000</v>
      </c>
      <c r="T147" s="72">
        <v>9500000</v>
      </c>
      <c r="U147" s="79"/>
    </row>
    <row r="148" spans="1:21" ht="156" customHeight="1">
      <c r="A148" s="85" t="s">
        <v>974</v>
      </c>
      <c r="B148" s="85" t="s">
        <v>975</v>
      </c>
      <c r="C148" s="70" t="s">
        <v>723</v>
      </c>
      <c r="D148" s="70" t="s">
        <v>758</v>
      </c>
      <c r="E148" s="70" t="s">
        <v>1010</v>
      </c>
      <c r="F148" s="70"/>
      <c r="G148" s="70" t="s">
        <v>759</v>
      </c>
      <c r="H148" s="70">
        <v>4600000000</v>
      </c>
      <c r="I148" s="70" t="s">
        <v>829</v>
      </c>
      <c r="J148" s="70"/>
      <c r="K148" s="70" t="s">
        <v>80</v>
      </c>
      <c r="L148" s="70">
        <v>1000</v>
      </c>
      <c r="M148" s="70" t="s">
        <v>694</v>
      </c>
      <c r="N148" s="70" t="s">
        <v>762</v>
      </c>
      <c r="O148" s="70" t="s">
        <v>744</v>
      </c>
      <c r="P148" s="307">
        <v>44713</v>
      </c>
      <c r="Q148" s="70"/>
      <c r="R148" s="71">
        <v>8700000</v>
      </c>
      <c r="S148" s="71">
        <v>9570000</v>
      </c>
      <c r="T148" s="72">
        <v>9000000</v>
      </c>
      <c r="U148" s="79"/>
    </row>
    <row r="149" spans="1:21" ht="156" customHeight="1">
      <c r="A149" s="85" t="s">
        <v>1005</v>
      </c>
      <c r="B149" s="85" t="s">
        <v>1006</v>
      </c>
      <c r="C149" s="70" t="s">
        <v>723</v>
      </c>
      <c r="D149" s="70" t="s">
        <v>724</v>
      </c>
      <c r="E149" s="70" t="s">
        <v>1011</v>
      </c>
      <c r="F149" s="70"/>
      <c r="G149" s="70" t="s">
        <v>760</v>
      </c>
      <c r="H149" s="70">
        <v>4600000000</v>
      </c>
      <c r="I149" s="70" t="s">
        <v>829</v>
      </c>
      <c r="J149" s="70"/>
      <c r="K149" s="70" t="s">
        <v>80</v>
      </c>
      <c r="L149" s="70">
        <v>1000</v>
      </c>
      <c r="M149" s="70" t="s">
        <v>622</v>
      </c>
      <c r="N149" s="70" t="s">
        <v>888</v>
      </c>
      <c r="O149" s="70" t="s">
        <v>744</v>
      </c>
      <c r="P149" s="307">
        <v>44713</v>
      </c>
      <c r="Q149" s="70"/>
      <c r="R149" s="71">
        <v>1543500</v>
      </c>
      <c r="S149" s="71">
        <v>1500000</v>
      </c>
      <c r="T149" s="72">
        <v>1697850.0000000002</v>
      </c>
      <c r="U149" s="79"/>
    </row>
    <row r="150" spans="1:21" ht="182.25" customHeight="1">
      <c r="A150" s="85" t="s">
        <v>960</v>
      </c>
      <c r="B150" s="85" t="s">
        <v>961</v>
      </c>
      <c r="C150" s="70" t="s">
        <v>723</v>
      </c>
      <c r="D150" s="70" t="s">
        <v>749</v>
      </c>
      <c r="E150" s="70" t="s">
        <v>354</v>
      </c>
      <c r="F150" s="70"/>
      <c r="G150" s="70" t="s">
        <v>761</v>
      </c>
      <c r="H150" s="70">
        <v>4600000000</v>
      </c>
      <c r="I150" s="70" t="s">
        <v>829</v>
      </c>
      <c r="J150" s="70"/>
      <c r="K150" s="70" t="s">
        <v>80</v>
      </c>
      <c r="L150" s="70">
        <v>1000</v>
      </c>
      <c r="M150" s="70" t="s">
        <v>622</v>
      </c>
      <c r="N150" s="70" t="s">
        <v>888</v>
      </c>
      <c r="O150" s="70" t="s">
        <v>744</v>
      </c>
      <c r="P150" s="307">
        <v>44713</v>
      </c>
      <c r="Q150" s="70"/>
      <c r="R150" s="71">
        <v>8000000</v>
      </c>
      <c r="S150" s="71">
        <v>6500000</v>
      </c>
      <c r="T150" s="72">
        <v>14000000</v>
      </c>
      <c r="U150" s="79"/>
    </row>
    <row r="151" spans="1:21" ht="153.75" customHeight="1">
      <c r="A151" s="85" t="s">
        <v>966</v>
      </c>
      <c r="B151" s="85" t="s">
        <v>967</v>
      </c>
      <c r="C151" s="70" t="s">
        <v>723</v>
      </c>
      <c r="D151" s="70" t="s">
        <v>749</v>
      </c>
      <c r="E151" s="70" t="s">
        <v>363</v>
      </c>
      <c r="F151" s="70"/>
      <c r="G151" s="70" t="s">
        <v>343</v>
      </c>
      <c r="H151" s="70">
        <v>4600000000</v>
      </c>
      <c r="I151" s="70" t="s">
        <v>829</v>
      </c>
      <c r="J151" s="70"/>
      <c r="K151" s="70" t="s">
        <v>80</v>
      </c>
      <c r="L151" s="70">
        <v>1000</v>
      </c>
      <c r="M151" s="70" t="s">
        <v>622</v>
      </c>
      <c r="N151" s="70" t="s">
        <v>979</v>
      </c>
      <c r="O151" s="70" t="s">
        <v>744</v>
      </c>
      <c r="P151" s="307">
        <v>44713</v>
      </c>
      <c r="Q151" s="70"/>
      <c r="R151" s="71">
        <v>2000000</v>
      </c>
      <c r="S151" s="71">
        <v>6906919</v>
      </c>
      <c r="T151" s="72">
        <v>7459473</v>
      </c>
      <c r="U151" s="79"/>
    </row>
    <row r="152" spans="1:21" ht="211.5" customHeight="1">
      <c r="A152" s="85" t="s">
        <v>966</v>
      </c>
      <c r="B152" s="85" t="s">
        <v>967</v>
      </c>
      <c r="C152" s="70" t="s">
        <v>723</v>
      </c>
      <c r="D152" s="70" t="s">
        <v>749</v>
      </c>
      <c r="E152" s="70" t="s">
        <v>1012</v>
      </c>
      <c r="F152" s="70"/>
      <c r="G152" s="70" t="s">
        <v>345</v>
      </c>
      <c r="H152" s="70">
        <v>4600000000</v>
      </c>
      <c r="I152" s="70" t="s">
        <v>829</v>
      </c>
      <c r="J152" s="70"/>
      <c r="K152" s="70" t="s">
        <v>80</v>
      </c>
      <c r="L152" s="70">
        <v>1000</v>
      </c>
      <c r="M152" s="70" t="s">
        <v>702</v>
      </c>
      <c r="N152" s="70" t="s">
        <v>762</v>
      </c>
      <c r="O152" s="70" t="s">
        <v>744</v>
      </c>
      <c r="P152" s="307">
        <v>44713</v>
      </c>
      <c r="Q152" s="70"/>
      <c r="R152" s="71">
        <v>9000000</v>
      </c>
      <c r="S152" s="71">
        <v>8600581</v>
      </c>
      <c r="T152" s="72">
        <v>9288627</v>
      </c>
      <c r="U152" s="79"/>
    </row>
    <row r="153" spans="1:21" ht="228.75" customHeight="1">
      <c r="A153" s="85" t="s">
        <v>980</v>
      </c>
      <c r="B153" s="85" t="s">
        <v>964</v>
      </c>
      <c r="C153" s="70" t="s">
        <v>723</v>
      </c>
      <c r="D153" s="70" t="s">
        <v>724</v>
      </c>
      <c r="E153" s="70" t="s">
        <v>1013</v>
      </c>
      <c r="F153" s="70"/>
      <c r="G153" s="70" t="s">
        <v>341</v>
      </c>
      <c r="H153" s="70">
        <v>4600000000</v>
      </c>
      <c r="I153" s="70" t="s">
        <v>829</v>
      </c>
      <c r="J153" s="70"/>
      <c r="K153" s="70" t="s">
        <v>80</v>
      </c>
      <c r="L153" s="70">
        <v>1000</v>
      </c>
      <c r="M153" s="70" t="s">
        <v>763</v>
      </c>
      <c r="N153" s="70" t="s">
        <v>888</v>
      </c>
      <c r="O153" s="70" t="s">
        <v>744</v>
      </c>
      <c r="P153" s="70"/>
      <c r="Q153" s="70"/>
      <c r="R153" s="71">
        <v>2400000</v>
      </c>
      <c r="S153" s="71">
        <v>1500000</v>
      </c>
      <c r="T153" s="72">
        <v>0</v>
      </c>
      <c r="U153" s="79"/>
    </row>
    <row r="154" spans="1:21" ht="122.25" customHeight="1">
      <c r="A154" s="85" t="s">
        <v>1014</v>
      </c>
      <c r="B154" s="85" t="s">
        <v>975</v>
      </c>
      <c r="C154" s="70" t="s">
        <v>723</v>
      </c>
      <c r="D154" s="70" t="s">
        <v>764</v>
      </c>
      <c r="E154" s="70" t="s">
        <v>1015</v>
      </c>
      <c r="F154" s="70"/>
      <c r="G154" s="70" t="s">
        <v>765</v>
      </c>
      <c r="H154" s="70">
        <v>6000000</v>
      </c>
      <c r="I154" s="70" t="s">
        <v>1016</v>
      </c>
      <c r="J154" s="70"/>
      <c r="K154" s="70" t="s">
        <v>609</v>
      </c>
      <c r="L154" s="70">
        <v>1000</v>
      </c>
      <c r="M154" s="70" t="s">
        <v>622</v>
      </c>
      <c r="N154" s="70" t="s">
        <v>762</v>
      </c>
      <c r="O154" s="70" t="s">
        <v>744</v>
      </c>
      <c r="P154" s="70"/>
      <c r="Q154" s="70"/>
      <c r="R154" s="71">
        <v>0</v>
      </c>
      <c r="S154" s="71">
        <v>400000</v>
      </c>
      <c r="T154" s="72">
        <v>0</v>
      </c>
      <c r="U154" s="79"/>
    </row>
    <row r="155" spans="1:21" ht="219.75" customHeight="1">
      <c r="A155" s="85">
        <v>504125</v>
      </c>
      <c r="B155" s="85" t="s">
        <v>964</v>
      </c>
      <c r="C155" s="70" t="s">
        <v>723</v>
      </c>
      <c r="D155" s="70" t="s">
        <v>724</v>
      </c>
      <c r="E155" s="70" t="s">
        <v>1017</v>
      </c>
      <c r="F155" s="70"/>
      <c r="G155" s="70" t="s">
        <v>766</v>
      </c>
      <c r="H155" s="70">
        <v>4600000000</v>
      </c>
      <c r="I155" s="70" t="s">
        <v>813</v>
      </c>
      <c r="J155" s="70"/>
      <c r="K155" s="70" t="s">
        <v>609</v>
      </c>
      <c r="L155" s="70">
        <v>1000</v>
      </c>
      <c r="M155" s="70" t="s">
        <v>671</v>
      </c>
      <c r="N155" s="70" t="s">
        <v>762</v>
      </c>
      <c r="O155" s="70" t="s">
        <v>744</v>
      </c>
      <c r="P155" s="307">
        <v>44713</v>
      </c>
      <c r="Q155" s="70"/>
      <c r="R155" s="71">
        <v>750000</v>
      </c>
      <c r="S155" s="71">
        <v>2550000</v>
      </c>
      <c r="T155" s="72">
        <v>2000000</v>
      </c>
      <c r="U155" s="79"/>
    </row>
    <row r="156" spans="1:21" ht="157.5" customHeight="1">
      <c r="A156" s="85">
        <v>504131</v>
      </c>
      <c r="B156" s="85" t="s">
        <v>1006</v>
      </c>
      <c r="C156" s="70" t="s">
        <v>723</v>
      </c>
      <c r="D156" s="70" t="s">
        <v>767</v>
      </c>
      <c r="E156" s="70" t="s">
        <v>1018</v>
      </c>
      <c r="F156" s="70"/>
      <c r="G156" s="70" t="s">
        <v>768</v>
      </c>
      <c r="H156" s="70">
        <v>4600000000</v>
      </c>
      <c r="I156" s="70" t="s">
        <v>813</v>
      </c>
      <c r="J156" s="70"/>
      <c r="K156" s="70" t="s">
        <v>609</v>
      </c>
      <c r="L156" s="70">
        <v>1000</v>
      </c>
      <c r="M156" s="70" t="s">
        <v>622</v>
      </c>
      <c r="N156" s="70" t="s">
        <v>762</v>
      </c>
      <c r="O156" s="70" t="s">
        <v>659</v>
      </c>
      <c r="P156" s="307">
        <v>44713</v>
      </c>
      <c r="Q156" s="70"/>
      <c r="R156" s="71">
        <v>500000</v>
      </c>
      <c r="S156" s="71">
        <v>500000</v>
      </c>
      <c r="T156" s="72">
        <v>500000</v>
      </c>
      <c r="U156" s="79"/>
    </row>
    <row r="157" spans="1:21" ht="182.25" customHeight="1">
      <c r="A157" s="85">
        <v>504137</v>
      </c>
      <c r="B157" s="85" t="s">
        <v>964</v>
      </c>
      <c r="C157" s="70" t="s">
        <v>723</v>
      </c>
      <c r="D157" s="70" t="s">
        <v>724</v>
      </c>
      <c r="E157" s="70" t="s">
        <v>1019</v>
      </c>
      <c r="F157" s="70"/>
      <c r="G157" s="70" t="s">
        <v>769</v>
      </c>
      <c r="H157" s="70">
        <v>4600000000</v>
      </c>
      <c r="I157" s="70" t="s">
        <v>813</v>
      </c>
      <c r="J157" s="70"/>
      <c r="K157" s="70" t="s">
        <v>609</v>
      </c>
      <c r="L157" s="70">
        <v>1000</v>
      </c>
      <c r="M157" s="70" t="s">
        <v>610</v>
      </c>
      <c r="N157" s="70" t="s">
        <v>762</v>
      </c>
      <c r="O157" s="70" t="s">
        <v>659</v>
      </c>
      <c r="P157" s="307">
        <v>44713</v>
      </c>
      <c r="Q157" s="70"/>
      <c r="R157" s="71">
        <v>250000</v>
      </c>
      <c r="S157" s="71">
        <v>250000</v>
      </c>
      <c r="T157" s="72">
        <v>250000</v>
      </c>
      <c r="U157" s="79"/>
    </row>
    <row r="158" spans="1:21" ht="161.25" customHeight="1">
      <c r="A158" s="85">
        <v>504161</v>
      </c>
      <c r="B158" s="85" t="s">
        <v>824</v>
      </c>
      <c r="C158" s="70" t="s">
        <v>723</v>
      </c>
      <c r="D158" s="70" t="s">
        <v>770</v>
      </c>
      <c r="E158" s="70" t="s">
        <v>1020</v>
      </c>
      <c r="F158" s="70"/>
      <c r="G158" s="70" t="s">
        <v>651</v>
      </c>
      <c r="H158" s="70">
        <v>8000000</v>
      </c>
      <c r="I158" s="70" t="s">
        <v>813</v>
      </c>
      <c r="J158" s="70"/>
      <c r="K158" s="70" t="s">
        <v>609</v>
      </c>
      <c r="L158" s="70">
        <v>1000</v>
      </c>
      <c r="M158" s="70" t="s">
        <v>610</v>
      </c>
      <c r="N158" s="70" t="s">
        <v>762</v>
      </c>
      <c r="O158" s="70" t="s">
        <v>659</v>
      </c>
      <c r="P158" s="307">
        <v>44713</v>
      </c>
      <c r="Q158" s="70"/>
      <c r="R158" s="71">
        <v>100000</v>
      </c>
      <c r="S158" s="71">
        <v>100000</v>
      </c>
      <c r="T158" s="72">
        <v>100000</v>
      </c>
      <c r="U158" s="79"/>
    </row>
    <row r="159" spans="1:21" ht="219.75" customHeight="1">
      <c r="A159" s="85">
        <v>504162</v>
      </c>
      <c r="B159" s="85" t="s">
        <v>824</v>
      </c>
      <c r="C159" s="70" t="s">
        <v>723</v>
      </c>
      <c r="D159" s="70" t="s">
        <v>770</v>
      </c>
      <c r="E159" s="70" t="s">
        <v>1021</v>
      </c>
      <c r="F159" s="70"/>
      <c r="G159" s="70" t="s">
        <v>771</v>
      </c>
      <c r="H159" s="70">
        <v>4600000000</v>
      </c>
      <c r="I159" s="70" t="s">
        <v>813</v>
      </c>
      <c r="J159" s="70"/>
      <c r="K159" s="70" t="s">
        <v>609</v>
      </c>
      <c r="L159" s="70">
        <v>1000</v>
      </c>
      <c r="M159" s="70" t="s">
        <v>610</v>
      </c>
      <c r="N159" s="70" t="s">
        <v>762</v>
      </c>
      <c r="O159" s="70" t="s">
        <v>659</v>
      </c>
      <c r="P159" s="70"/>
      <c r="Q159" s="70"/>
      <c r="R159" s="71">
        <v>300000</v>
      </c>
      <c r="S159" s="71"/>
      <c r="T159" s="72"/>
      <c r="U159" s="79"/>
    </row>
    <row r="160" spans="1:21" ht="167.25" customHeight="1">
      <c r="A160" s="85">
        <v>504202</v>
      </c>
      <c r="B160" s="85" t="s">
        <v>967</v>
      </c>
      <c r="C160" s="70" t="s">
        <v>723</v>
      </c>
      <c r="D160" s="70" t="s">
        <v>749</v>
      </c>
      <c r="E160" s="70"/>
      <c r="F160" s="70"/>
      <c r="G160" s="70" t="s">
        <v>772</v>
      </c>
      <c r="H160" s="70">
        <v>4600000000</v>
      </c>
      <c r="I160" s="70" t="s">
        <v>1022</v>
      </c>
      <c r="J160" s="70"/>
      <c r="K160" s="70" t="s">
        <v>609</v>
      </c>
      <c r="L160" s="70">
        <v>1000</v>
      </c>
      <c r="M160" s="70" t="s">
        <v>622</v>
      </c>
      <c r="N160" s="70" t="s">
        <v>762</v>
      </c>
      <c r="O160" s="70" t="s">
        <v>659</v>
      </c>
      <c r="P160" s="70"/>
      <c r="Q160" s="70"/>
      <c r="R160" s="71">
        <v>500000</v>
      </c>
      <c r="S160" s="71"/>
      <c r="T160" s="72"/>
      <c r="U160" s="79"/>
    </row>
    <row r="161" spans="1:21" ht="159.15" customHeight="1">
      <c r="A161" s="85">
        <v>504207</v>
      </c>
      <c r="B161" s="85" t="s">
        <v>967</v>
      </c>
      <c r="C161" s="70" t="s">
        <v>723</v>
      </c>
      <c r="D161" s="70" t="s">
        <v>749</v>
      </c>
      <c r="E161" s="70" t="s">
        <v>356</v>
      </c>
      <c r="F161" s="70"/>
      <c r="G161" s="70" t="s">
        <v>773</v>
      </c>
      <c r="H161" s="70">
        <v>4600000000</v>
      </c>
      <c r="I161" s="70" t="s">
        <v>813</v>
      </c>
      <c r="J161" s="70"/>
      <c r="K161" s="70" t="s">
        <v>609</v>
      </c>
      <c r="L161" s="70">
        <v>1000</v>
      </c>
      <c r="M161" s="70" t="s">
        <v>610</v>
      </c>
      <c r="N161" s="70" t="s">
        <v>762</v>
      </c>
      <c r="O161" s="70" t="s">
        <v>659</v>
      </c>
      <c r="P161" s="307">
        <v>44713</v>
      </c>
      <c r="Q161" s="70"/>
      <c r="R161" s="71">
        <v>250000</v>
      </c>
      <c r="S161" s="71">
        <v>250000</v>
      </c>
      <c r="T161" s="72">
        <v>300000</v>
      </c>
      <c r="U161" s="79"/>
    </row>
    <row r="162" spans="1:21" ht="148.5" customHeight="1">
      <c r="A162" s="85" t="s">
        <v>1014</v>
      </c>
      <c r="B162" s="85" t="s">
        <v>975</v>
      </c>
      <c r="C162" s="70" t="s">
        <v>723</v>
      </c>
      <c r="D162" s="70" t="s">
        <v>749</v>
      </c>
      <c r="E162" s="70" t="s">
        <v>1015</v>
      </c>
      <c r="F162" s="70"/>
      <c r="G162" s="70" t="s">
        <v>765</v>
      </c>
      <c r="H162" s="70">
        <v>4600000000</v>
      </c>
      <c r="I162" s="70" t="s">
        <v>1016</v>
      </c>
      <c r="J162" s="70"/>
      <c r="K162" s="70" t="s">
        <v>609</v>
      </c>
      <c r="L162" s="70">
        <v>1000</v>
      </c>
      <c r="M162" s="70" t="s">
        <v>610</v>
      </c>
      <c r="N162" s="70" t="s">
        <v>762</v>
      </c>
      <c r="O162" s="70" t="s">
        <v>659</v>
      </c>
      <c r="P162" s="70"/>
      <c r="Q162" s="70"/>
      <c r="R162" s="71">
        <v>0</v>
      </c>
      <c r="S162" s="71">
        <v>400000</v>
      </c>
      <c r="T162" s="72">
        <v>0</v>
      </c>
      <c r="U162" s="79"/>
    </row>
    <row r="163" spans="1:21" ht="221.25" customHeight="1">
      <c r="A163" s="85" t="s">
        <v>974</v>
      </c>
      <c r="B163" s="85" t="s">
        <v>975</v>
      </c>
      <c r="C163" s="70" t="s">
        <v>723</v>
      </c>
      <c r="D163" s="70" t="s">
        <v>749</v>
      </c>
      <c r="E163" s="70" t="s">
        <v>1023</v>
      </c>
      <c r="F163" s="70"/>
      <c r="G163" s="70" t="s">
        <v>774</v>
      </c>
      <c r="H163" s="70">
        <v>4600000000</v>
      </c>
      <c r="I163" s="70" t="s">
        <v>1024</v>
      </c>
      <c r="J163" s="70"/>
      <c r="K163" s="70" t="s">
        <v>775</v>
      </c>
      <c r="L163" s="70">
        <v>1000</v>
      </c>
      <c r="M163" s="70" t="s">
        <v>671</v>
      </c>
      <c r="N163" s="70" t="s">
        <v>888</v>
      </c>
      <c r="O163" s="70" t="s">
        <v>744</v>
      </c>
      <c r="P163" s="70"/>
      <c r="Q163" s="70"/>
      <c r="R163" s="71">
        <f>431044+5200000</f>
        <v>5631044</v>
      </c>
      <c r="S163" s="71"/>
      <c r="T163" s="72"/>
      <c r="U163" s="79"/>
    </row>
    <row r="164" spans="1:21" ht="187.5" customHeight="1">
      <c r="A164" s="85" t="s">
        <v>960</v>
      </c>
      <c r="B164" s="85" t="s">
        <v>961</v>
      </c>
      <c r="C164" s="70" t="s">
        <v>723</v>
      </c>
      <c r="D164" s="70" t="s">
        <v>758</v>
      </c>
      <c r="E164" s="70" t="s">
        <v>360</v>
      </c>
      <c r="F164" s="70"/>
      <c r="G164" s="70" t="s">
        <v>776</v>
      </c>
      <c r="H164" s="70">
        <v>4600000000</v>
      </c>
      <c r="I164" s="70" t="s">
        <v>1025</v>
      </c>
      <c r="J164" s="70"/>
      <c r="K164" s="70" t="s">
        <v>777</v>
      </c>
      <c r="L164" s="70">
        <v>1000</v>
      </c>
      <c r="M164" s="70" t="s">
        <v>622</v>
      </c>
      <c r="N164" s="70" t="s">
        <v>888</v>
      </c>
      <c r="O164" s="70" t="s">
        <v>744</v>
      </c>
      <c r="P164" s="70"/>
      <c r="Q164" s="70"/>
      <c r="R164" s="71">
        <v>15304457</v>
      </c>
      <c r="S164" s="71"/>
      <c r="T164" s="72"/>
      <c r="U164" s="79"/>
    </row>
    <row r="165" spans="1:21" ht="153.75" customHeight="1">
      <c r="A165" s="85" t="s">
        <v>974</v>
      </c>
      <c r="B165" s="85" t="s">
        <v>975</v>
      </c>
      <c r="C165" s="70" t="s">
        <v>723</v>
      </c>
      <c r="D165" s="70" t="s">
        <v>730</v>
      </c>
      <c r="E165" s="70" t="s">
        <v>1026</v>
      </c>
      <c r="F165" s="70"/>
      <c r="G165" s="70" t="s">
        <v>778</v>
      </c>
      <c r="H165" s="70">
        <v>6103000</v>
      </c>
      <c r="I165" s="70" t="s">
        <v>1016</v>
      </c>
      <c r="J165" s="70"/>
      <c r="K165" s="70" t="s">
        <v>609</v>
      </c>
      <c r="L165" s="70">
        <v>1000</v>
      </c>
      <c r="M165" s="70" t="s">
        <v>622</v>
      </c>
      <c r="N165" s="70" t="s">
        <v>762</v>
      </c>
      <c r="O165" s="70" t="s">
        <v>744</v>
      </c>
      <c r="P165" s="307">
        <v>44713</v>
      </c>
      <c r="Q165" s="70"/>
      <c r="R165" s="71">
        <v>1000000</v>
      </c>
      <c r="S165" s="71">
        <v>1000000</v>
      </c>
      <c r="T165" s="72">
        <v>1000000</v>
      </c>
      <c r="U165" s="79"/>
    </row>
    <row r="166" spans="1:21" ht="131.25" customHeight="1">
      <c r="A166" s="85" t="s">
        <v>1014</v>
      </c>
      <c r="B166" s="85" t="s">
        <v>975</v>
      </c>
      <c r="C166" s="70" t="s">
        <v>723</v>
      </c>
      <c r="D166" s="70" t="s">
        <v>764</v>
      </c>
      <c r="E166" s="70" t="s">
        <v>1027</v>
      </c>
      <c r="F166" s="70"/>
      <c r="G166" s="70" t="s">
        <v>778</v>
      </c>
      <c r="H166" s="70">
        <v>6103000</v>
      </c>
      <c r="I166" s="70" t="s">
        <v>1016</v>
      </c>
      <c r="J166" s="70"/>
      <c r="K166" s="70" t="s">
        <v>609</v>
      </c>
      <c r="L166" s="70">
        <v>1000</v>
      </c>
      <c r="M166" s="70" t="s">
        <v>622</v>
      </c>
      <c r="N166" s="70" t="s">
        <v>762</v>
      </c>
      <c r="O166" s="70" t="s">
        <v>744</v>
      </c>
      <c r="P166" s="307">
        <v>44713</v>
      </c>
      <c r="Q166" s="70"/>
      <c r="R166" s="71">
        <v>2000000</v>
      </c>
      <c r="S166" s="71">
        <v>1000000</v>
      </c>
      <c r="T166" s="72">
        <v>900000</v>
      </c>
      <c r="U166" s="79"/>
    </row>
    <row r="167" spans="1:21" ht="177.15" customHeight="1">
      <c r="A167" s="85" t="s">
        <v>969</v>
      </c>
      <c r="B167" s="85" t="s">
        <v>964</v>
      </c>
      <c r="C167" s="70" t="s">
        <v>723</v>
      </c>
      <c r="D167" s="70" t="s">
        <v>331</v>
      </c>
      <c r="E167" s="70" t="s">
        <v>1028</v>
      </c>
      <c r="F167" s="70"/>
      <c r="G167" s="70" t="s">
        <v>685</v>
      </c>
      <c r="H167" s="70">
        <v>4600000000</v>
      </c>
      <c r="I167" s="70" t="s">
        <v>971</v>
      </c>
      <c r="J167" s="70"/>
      <c r="K167" s="70" t="s">
        <v>331</v>
      </c>
      <c r="L167" s="70">
        <v>1000</v>
      </c>
      <c r="M167" s="70" t="s">
        <v>664</v>
      </c>
      <c r="N167" s="70" t="s">
        <v>888</v>
      </c>
      <c r="O167" s="70" t="s">
        <v>744</v>
      </c>
      <c r="P167" s="307">
        <v>44713</v>
      </c>
      <c r="Q167" s="70"/>
      <c r="R167" s="71">
        <v>136765400</v>
      </c>
      <c r="S167" s="71">
        <v>158912283</v>
      </c>
      <c r="T167" s="72">
        <v>166864141</v>
      </c>
      <c r="U167" s="79"/>
    </row>
    <row r="168" spans="1:21" ht="211.5" customHeight="1">
      <c r="A168" s="85" t="s">
        <v>969</v>
      </c>
      <c r="B168" s="85" t="s">
        <v>964</v>
      </c>
      <c r="C168" s="70" t="s">
        <v>723</v>
      </c>
      <c r="D168" s="70" t="s">
        <v>331</v>
      </c>
      <c r="E168" s="70" t="s">
        <v>1029</v>
      </c>
      <c r="F168" s="70"/>
      <c r="G168" s="70" t="s">
        <v>779</v>
      </c>
      <c r="H168" s="70">
        <v>8000000</v>
      </c>
      <c r="I168" s="70" t="s">
        <v>971</v>
      </c>
      <c r="J168" s="70"/>
      <c r="K168" s="70" t="s">
        <v>331</v>
      </c>
      <c r="L168" s="70">
        <v>1000</v>
      </c>
      <c r="M168" s="70" t="s">
        <v>622</v>
      </c>
      <c r="N168" s="70" t="s">
        <v>762</v>
      </c>
      <c r="O168" s="70" t="s">
        <v>659</v>
      </c>
      <c r="P168" s="70"/>
      <c r="Q168" s="70"/>
      <c r="R168" s="71">
        <v>70000</v>
      </c>
      <c r="S168" s="71"/>
      <c r="T168" s="72"/>
      <c r="U168" s="79"/>
    </row>
    <row r="169" spans="1:21" ht="155.25" customHeight="1">
      <c r="A169" s="85" t="s">
        <v>963</v>
      </c>
      <c r="B169" s="85" t="s">
        <v>964</v>
      </c>
      <c r="C169" s="70" t="s">
        <v>723</v>
      </c>
      <c r="D169" s="70" t="s">
        <v>724</v>
      </c>
      <c r="E169" s="70" t="s">
        <v>1030</v>
      </c>
      <c r="F169" s="70"/>
      <c r="G169" s="70" t="s">
        <v>348</v>
      </c>
      <c r="H169" s="70">
        <v>4600000000</v>
      </c>
      <c r="I169" s="70" t="s">
        <v>829</v>
      </c>
      <c r="J169" s="70"/>
      <c r="K169" s="70" t="s">
        <v>80</v>
      </c>
      <c r="L169" s="70">
        <v>1000</v>
      </c>
      <c r="M169" s="70" t="s">
        <v>664</v>
      </c>
      <c r="N169" s="70" t="s">
        <v>979</v>
      </c>
      <c r="O169" s="70" t="s">
        <v>744</v>
      </c>
      <c r="P169" s="307">
        <v>44713</v>
      </c>
      <c r="Q169" s="70"/>
      <c r="R169" s="71">
        <v>2300000</v>
      </c>
      <c r="S169" s="71">
        <v>7000000</v>
      </c>
      <c r="T169" s="72">
        <v>1940959.0909</v>
      </c>
      <c r="U169" s="79"/>
    </row>
    <row r="170" spans="1:21" ht="147.75" customHeight="1">
      <c r="A170" s="85" t="s">
        <v>960</v>
      </c>
      <c r="B170" s="85" t="s">
        <v>961</v>
      </c>
      <c r="C170" s="70" t="s">
        <v>723</v>
      </c>
      <c r="D170" s="70" t="s">
        <v>780</v>
      </c>
      <c r="E170" s="70" t="s">
        <v>361</v>
      </c>
      <c r="F170" s="70"/>
      <c r="G170" s="70" t="s">
        <v>781</v>
      </c>
      <c r="H170" s="70">
        <v>4600000000</v>
      </c>
      <c r="I170" s="70" t="s">
        <v>813</v>
      </c>
      <c r="J170" s="70"/>
      <c r="K170" s="70" t="s">
        <v>609</v>
      </c>
      <c r="L170" s="70">
        <v>1000</v>
      </c>
      <c r="M170" s="70" t="s">
        <v>694</v>
      </c>
      <c r="N170" s="70" t="s">
        <v>762</v>
      </c>
      <c r="O170" s="70" t="s">
        <v>744</v>
      </c>
      <c r="P170" s="307">
        <v>44713</v>
      </c>
      <c r="Q170" s="70"/>
      <c r="R170" s="71">
        <v>15000000</v>
      </c>
      <c r="S170" s="71">
        <v>30000000</v>
      </c>
      <c r="T170" s="72">
        <v>30000000</v>
      </c>
      <c r="U170" s="79"/>
    </row>
    <row r="171" spans="1:21" ht="120" customHeight="1">
      <c r="A171" s="85" t="s">
        <v>969</v>
      </c>
      <c r="B171" s="85" t="s">
        <v>964</v>
      </c>
      <c r="C171" s="70" t="s">
        <v>723</v>
      </c>
      <c r="D171" s="70" t="s">
        <v>331</v>
      </c>
      <c r="E171" s="70" t="s">
        <v>1031</v>
      </c>
      <c r="F171" s="70"/>
      <c r="G171" s="70" t="s">
        <v>782</v>
      </c>
      <c r="H171" s="70">
        <v>4600000000</v>
      </c>
      <c r="I171" s="70" t="s">
        <v>971</v>
      </c>
      <c r="J171" s="70"/>
      <c r="K171" s="70" t="s">
        <v>331</v>
      </c>
      <c r="L171" s="70">
        <v>1000</v>
      </c>
      <c r="M171" s="70" t="s">
        <v>610</v>
      </c>
      <c r="N171" s="70" t="s">
        <v>762</v>
      </c>
      <c r="O171" s="70" t="s">
        <v>659</v>
      </c>
      <c r="P171" s="70"/>
      <c r="Q171" s="70"/>
      <c r="R171" s="71">
        <v>6000000</v>
      </c>
      <c r="S171" s="71"/>
      <c r="T171" s="72"/>
      <c r="U171" s="79"/>
    </row>
    <row r="172" spans="1:21" ht="144" customHeight="1">
      <c r="A172" s="85" t="s">
        <v>960</v>
      </c>
      <c r="B172" s="85" t="s">
        <v>961</v>
      </c>
      <c r="C172" s="70" t="s">
        <v>723</v>
      </c>
      <c r="D172" s="70" t="s">
        <v>731</v>
      </c>
      <c r="E172" s="70" t="s">
        <v>359</v>
      </c>
      <c r="F172" s="70"/>
      <c r="G172" s="70" t="s">
        <v>783</v>
      </c>
      <c r="H172" s="70">
        <v>8000000</v>
      </c>
      <c r="I172" s="70" t="s">
        <v>1032</v>
      </c>
      <c r="J172" s="70"/>
      <c r="K172" s="70" t="s">
        <v>609</v>
      </c>
      <c r="L172" s="70">
        <v>1000</v>
      </c>
      <c r="M172" s="70" t="s">
        <v>610</v>
      </c>
      <c r="N172" s="70" t="s">
        <v>636</v>
      </c>
      <c r="O172" s="70" t="s">
        <v>659</v>
      </c>
      <c r="P172" s="70"/>
      <c r="Q172" s="70"/>
      <c r="R172" s="71">
        <v>150000</v>
      </c>
      <c r="S172" s="71">
        <v>150000</v>
      </c>
      <c r="T172" s="72">
        <v>0</v>
      </c>
      <c r="U172" s="79"/>
    </row>
    <row r="173" spans="1:21" ht="157.5" customHeight="1">
      <c r="A173" s="85" t="s">
        <v>960</v>
      </c>
      <c r="B173" s="85" t="s">
        <v>961</v>
      </c>
      <c r="C173" s="70" t="s">
        <v>723</v>
      </c>
      <c r="D173" s="70" t="s">
        <v>731</v>
      </c>
      <c r="E173" s="70" t="s">
        <v>1033</v>
      </c>
      <c r="F173" s="70"/>
      <c r="G173" s="70" t="s">
        <v>784</v>
      </c>
      <c r="H173" s="70">
        <v>4600000000</v>
      </c>
      <c r="I173" s="70" t="s">
        <v>1032</v>
      </c>
      <c r="J173" s="70"/>
      <c r="K173" s="70" t="s">
        <v>609</v>
      </c>
      <c r="L173" s="70">
        <v>1000</v>
      </c>
      <c r="M173" s="70" t="s">
        <v>622</v>
      </c>
      <c r="N173" s="70" t="s">
        <v>762</v>
      </c>
      <c r="O173" s="70" t="s">
        <v>744</v>
      </c>
      <c r="P173" s="307">
        <v>44713</v>
      </c>
      <c r="Q173" s="70"/>
      <c r="R173" s="71">
        <v>0</v>
      </c>
      <c r="S173" s="71">
        <v>600000</v>
      </c>
      <c r="T173" s="72">
        <v>300000</v>
      </c>
      <c r="U173" s="79"/>
    </row>
    <row r="174" spans="1:21" ht="153.75" customHeight="1">
      <c r="A174" s="85" t="s">
        <v>960</v>
      </c>
      <c r="B174" s="85" t="s">
        <v>961</v>
      </c>
      <c r="C174" s="70" t="s">
        <v>723</v>
      </c>
      <c r="D174" s="70" t="s">
        <v>731</v>
      </c>
      <c r="E174" s="70" t="s">
        <v>358</v>
      </c>
      <c r="F174" s="70"/>
      <c r="G174" s="70" t="s">
        <v>785</v>
      </c>
      <c r="H174" s="70">
        <v>6000000</v>
      </c>
      <c r="I174" s="70" t="s">
        <v>1032</v>
      </c>
      <c r="J174" s="70"/>
      <c r="K174" s="70" t="s">
        <v>609</v>
      </c>
      <c r="L174" s="70">
        <v>1000</v>
      </c>
      <c r="M174" s="70" t="s">
        <v>610</v>
      </c>
      <c r="N174" s="70" t="s">
        <v>762</v>
      </c>
      <c r="O174" s="70" t="s">
        <v>659</v>
      </c>
      <c r="P174" s="307">
        <v>44713</v>
      </c>
      <c r="Q174" s="70"/>
      <c r="R174" s="71">
        <v>100000</v>
      </c>
      <c r="S174" s="71">
        <v>100000</v>
      </c>
      <c r="T174" s="72">
        <v>150000</v>
      </c>
      <c r="U174" s="79"/>
    </row>
    <row r="175" spans="1:21" ht="146.25" customHeight="1">
      <c r="A175" s="85" t="s">
        <v>960</v>
      </c>
      <c r="B175" s="85" t="s">
        <v>961</v>
      </c>
      <c r="C175" s="70" t="s">
        <v>723</v>
      </c>
      <c r="D175" s="70" t="s">
        <v>731</v>
      </c>
      <c r="E175" s="70" t="s">
        <v>355</v>
      </c>
      <c r="F175" s="70"/>
      <c r="G175" s="70" t="s">
        <v>786</v>
      </c>
      <c r="H175" s="70">
        <v>4600000000</v>
      </c>
      <c r="I175" s="70" t="s">
        <v>1034</v>
      </c>
      <c r="J175" s="70"/>
      <c r="K175" s="70" t="s">
        <v>334</v>
      </c>
      <c r="L175" s="70">
        <v>1000</v>
      </c>
      <c r="M175" s="70" t="s">
        <v>622</v>
      </c>
      <c r="N175" s="70" t="s">
        <v>888</v>
      </c>
      <c r="O175" s="70" t="s">
        <v>744</v>
      </c>
      <c r="P175" s="307">
        <v>44713</v>
      </c>
      <c r="Q175" s="70"/>
      <c r="R175" s="71">
        <v>40000000</v>
      </c>
      <c r="S175" s="71">
        <v>39000000</v>
      </c>
      <c r="T175" s="72">
        <v>40000000</v>
      </c>
      <c r="U175" s="79"/>
    </row>
    <row r="176" spans="1:21" ht="177.75" customHeight="1">
      <c r="A176" s="85" t="s">
        <v>960</v>
      </c>
      <c r="B176" s="85" t="s">
        <v>961</v>
      </c>
      <c r="C176" s="70" t="s">
        <v>723</v>
      </c>
      <c r="D176" s="70" t="s">
        <v>731</v>
      </c>
      <c r="E176" s="70" t="s">
        <v>362</v>
      </c>
      <c r="F176" s="70"/>
      <c r="G176" s="70" t="s">
        <v>787</v>
      </c>
      <c r="H176" s="70">
        <v>4600000000</v>
      </c>
      <c r="I176" s="70" t="s">
        <v>1034</v>
      </c>
      <c r="J176" s="70"/>
      <c r="K176" s="70" t="s">
        <v>334</v>
      </c>
      <c r="L176" s="70">
        <v>1000</v>
      </c>
      <c r="M176" s="70" t="s">
        <v>622</v>
      </c>
      <c r="N176" s="70" t="s">
        <v>888</v>
      </c>
      <c r="O176" s="70" t="s">
        <v>744</v>
      </c>
      <c r="P176" s="70"/>
      <c r="Q176" s="70"/>
      <c r="R176" s="71">
        <v>1000000</v>
      </c>
      <c r="S176" s="71">
        <v>4325500</v>
      </c>
      <c r="T176" s="72">
        <v>5417750</v>
      </c>
      <c r="U176" s="79"/>
    </row>
    <row r="177" spans="1:21" ht="147.75" customHeight="1">
      <c r="A177" s="85">
        <v>404513</v>
      </c>
      <c r="B177" s="85" t="s">
        <v>1035</v>
      </c>
      <c r="C177" s="70" t="s">
        <v>333</v>
      </c>
      <c r="D177" s="70" t="s">
        <v>788</v>
      </c>
      <c r="E177" s="70" t="s">
        <v>1036</v>
      </c>
      <c r="F177" s="70"/>
      <c r="G177" s="70" t="s">
        <v>789</v>
      </c>
      <c r="H177" s="70" t="s">
        <v>1037</v>
      </c>
      <c r="I177" s="70" t="s">
        <v>1038</v>
      </c>
      <c r="J177" s="70"/>
      <c r="K177" s="70" t="s">
        <v>790</v>
      </c>
      <c r="L177" s="70">
        <v>1000</v>
      </c>
      <c r="M177" s="70" t="s">
        <v>622</v>
      </c>
      <c r="N177" s="70" t="s">
        <v>762</v>
      </c>
      <c r="O177" s="70" t="s">
        <v>659</v>
      </c>
      <c r="P177" s="70"/>
      <c r="Q177" s="70"/>
      <c r="R177" s="71">
        <v>700000</v>
      </c>
      <c r="S177" s="71"/>
      <c r="T177" s="72"/>
      <c r="U177" s="79"/>
    </row>
    <row r="178" spans="1:21" ht="140.25" customHeight="1">
      <c r="A178" s="85">
        <v>404513</v>
      </c>
      <c r="B178" s="85" t="s">
        <v>1035</v>
      </c>
      <c r="C178" s="70" t="s">
        <v>333</v>
      </c>
      <c r="D178" s="70" t="s">
        <v>788</v>
      </c>
      <c r="E178" s="70" t="s">
        <v>1039</v>
      </c>
      <c r="F178" s="70"/>
      <c r="G178" s="70" t="s">
        <v>791</v>
      </c>
      <c r="H178" s="70" t="s">
        <v>1040</v>
      </c>
      <c r="I178" s="70" t="s">
        <v>1038</v>
      </c>
      <c r="J178" s="70"/>
      <c r="K178" s="70" t="s">
        <v>790</v>
      </c>
      <c r="L178" s="70">
        <v>1000</v>
      </c>
      <c r="M178" s="70" t="s">
        <v>622</v>
      </c>
      <c r="N178" s="70" t="s">
        <v>762</v>
      </c>
      <c r="O178" s="70" t="s">
        <v>659</v>
      </c>
      <c r="P178" s="70"/>
      <c r="Q178" s="70"/>
      <c r="R178" s="71">
        <v>8091000</v>
      </c>
      <c r="S178" s="71"/>
      <c r="T178" s="72"/>
      <c r="U178" s="79"/>
    </row>
    <row r="179" spans="1:21" ht="182.25" customHeight="1">
      <c r="A179" s="85">
        <v>404513</v>
      </c>
      <c r="B179" s="85" t="s">
        <v>1035</v>
      </c>
      <c r="C179" s="70" t="s">
        <v>333</v>
      </c>
      <c r="D179" s="70" t="s">
        <v>788</v>
      </c>
      <c r="E179" s="70" t="s">
        <v>1041</v>
      </c>
      <c r="F179" s="70"/>
      <c r="G179" s="70" t="s">
        <v>792</v>
      </c>
      <c r="H179" s="70" t="s">
        <v>1042</v>
      </c>
      <c r="I179" s="70" t="s">
        <v>1038</v>
      </c>
      <c r="J179" s="70"/>
      <c r="K179" s="70" t="s">
        <v>790</v>
      </c>
      <c r="L179" s="70">
        <v>1000</v>
      </c>
      <c r="M179" s="70" t="s">
        <v>622</v>
      </c>
      <c r="N179" s="70" t="s">
        <v>762</v>
      </c>
      <c r="O179" s="70" t="s">
        <v>659</v>
      </c>
      <c r="P179" s="70"/>
      <c r="Q179" s="70"/>
      <c r="R179" s="71">
        <v>1000000</v>
      </c>
      <c r="S179" s="71"/>
      <c r="T179" s="72"/>
      <c r="U179" s="79"/>
    </row>
    <row r="180" spans="1:21" ht="177.75" customHeight="1">
      <c r="A180" s="85">
        <v>404513</v>
      </c>
      <c r="B180" s="85" t="s">
        <v>1035</v>
      </c>
      <c r="C180" s="70" t="s">
        <v>333</v>
      </c>
      <c r="D180" s="70" t="s">
        <v>788</v>
      </c>
      <c r="E180" s="70" t="s">
        <v>1043</v>
      </c>
      <c r="F180" s="70"/>
      <c r="G180" s="70" t="s">
        <v>793</v>
      </c>
      <c r="H180" s="70" t="s">
        <v>1044</v>
      </c>
      <c r="I180" s="70" t="s">
        <v>1038</v>
      </c>
      <c r="J180" s="70"/>
      <c r="K180" s="70" t="s">
        <v>790</v>
      </c>
      <c r="L180" s="70">
        <v>1000</v>
      </c>
      <c r="M180" s="70" t="s">
        <v>622</v>
      </c>
      <c r="N180" s="70" t="s">
        <v>762</v>
      </c>
      <c r="O180" s="70" t="s">
        <v>659</v>
      </c>
      <c r="P180" s="70"/>
      <c r="Q180" s="70"/>
      <c r="R180" s="71">
        <v>200000</v>
      </c>
      <c r="S180" s="71"/>
      <c r="T180" s="72"/>
      <c r="U180" s="79"/>
    </row>
    <row r="181" spans="1:21" ht="291.75" customHeight="1">
      <c r="A181" s="85">
        <v>504714</v>
      </c>
      <c r="B181" s="85" t="s">
        <v>975</v>
      </c>
      <c r="C181" s="70" t="s">
        <v>723</v>
      </c>
      <c r="D181" s="70"/>
      <c r="E181" s="70"/>
      <c r="F181" s="70"/>
      <c r="G181" s="70"/>
      <c r="H181" s="70"/>
      <c r="I181" s="70"/>
      <c r="J181" s="70"/>
      <c r="K181" s="70" t="s">
        <v>794</v>
      </c>
      <c r="L181" s="70">
        <v>1000</v>
      </c>
      <c r="M181" s="70" t="s">
        <v>622</v>
      </c>
      <c r="N181" s="70" t="s">
        <v>888</v>
      </c>
      <c r="O181" s="70" t="s">
        <v>902</v>
      </c>
      <c r="P181" s="70"/>
      <c r="Q181" s="70"/>
      <c r="R181" s="71">
        <v>8000000</v>
      </c>
      <c r="S181" s="71"/>
      <c r="T181" s="72"/>
      <c r="U181" s="79"/>
    </row>
    <row r="182" spans="1:21">
      <c r="A182" s="85" t="s">
        <v>204</v>
      </c>
      <c r="B182" s="85"/>
      <c r="C182" s="70"/>
      <c r="D182" s="70"/>
      <c r="E182" s="70"/>
      <c r="F182" s="70"/>
      <c r="G182" s="70"/>
      <c r="H182" s="70"/>
      <c r="I182" s="70"/>
      <c r="J182" s="70"/>
      <c r="K182" s="70"/>
      <c r="L182" s="70"/>
      <c r="M182" s="70"/>
      <c r="N182" s="70"/>
      <c r="O182" s="70"/>
      <c r="P182" s="70"/>
      <c r="Q182" s="70"/>
      <c r="R182" s="71">
        <f>SUM(R5:R181)</f>
        <v>555112901.39999998</v>
      </c>
      <c r="S182" s="71">
        <f>SUM(S5:S176)</f>
        <v>597057783</v>
      </c>
      <c r="T182" s="71">
        <f>SUM(T5:T176)</f>
        <v>609975732.9999001</v>
      </c>
      <c r="U182" s="79"/>
    </row>
    <row r="183" spans="1:21">
      <c r="A183" s="80"/>
      <c r="B183" s="80"/>
      <c r="T183" s="78"/>
      <c r="U183" s="79"/>
    </row>
    <row r="184" spans="1:21">
      <c r="A184" s="80"/>
      <c r="B184" s="80"/>
      <c r="R184" s="89"/>
      <c r="S184" s="89"/>
      <c r="T184" s="89"/>
      <c r="U184" s="79"/>
    </row>
    <row r="185" spans="1:21">
      <c r="A185" s="80"/>
      <c r="B185" s="80"/>
      <c r="T185" s="79"/>
      <c r="U185" s="79"/>
    </row>
    <row r="186" spans="1:21">
      <c r="A186" s="80"/>
      <c r="B186" s="80"/>
      <c r="T186" s="79"/>
      <c r="U186" s="79"/>
    </row>
    <row r="187" spans="1:21">
      <c r="A187" s="80"/>
      <c r="B187" s="80"/>
      <c r="T187" s="79"/>
      <c r="U187" s="79"/>
    </row>
    <row r="188" spans="1:21">
      <c r="A188" s="80"/>
      <c r="B188" s="80"/>
      <c r="T188" s="79"/>
      <c r="U188" s="79"/>
    </row>
    <row r="189" spans="1:21">
      <c r="A189" s="80"/>
      <c r="B189" s="80"/>
      <c r="T189" s="79"/>
      <c r="U189" s="79"/>
    </row>
    <row r="190" spans="1:21">
      <c r="A190" s="80"/>
      <c r="B190" s="80"/>
      <c r="T190" s="79"/>
      <c r="U190" s="79"/>
    </row>
    <row r="191" spans="1:21">
      <c r="A191" s="80"/>
      <c r="B191" s="80"/>
      <c r="T191" s="79"/>
      <c r="U191" s="79"/>
    </row>
    <row r="192" spans="1:21">
      <c r="A192" s="80"/>
      <c r="B192" s="80"/>
      <c r="T192" s="79"/>
      <c r="U192" s="79"/>
    </row>
    <row r="193" spans="1:21">
      <c r="A193" s="80"/>
      <c r="B193" s="80"/>
      <c r="T193" s="79"/>
      <c r="U193" s="79"/>
    </row>
    <row r="194" spans="1:21">
      <c r="A194" s="80"/>
      <c r="B194" s="80"/>
      <c r="T194" s="79"/>
      <c r="U194" s="79"/>
    </row>
    <row r="195" spans="1:21">
      <c r="A195" s="80"/>
      <c r="B195" s="80"/>
      <c r="T195" s="79"/>
      <c r="U195" s="79"/>
    </row>
    <row r="196" spans="1:21">
      <c r="A196" s="80"/>
      <c r="B196" s="80"/>
      <c r="T196" s="79"/>
      <c r="U196" s="79"/>
    </row>
    <row r="197" spans="1:21">
      <c r="A197" s="80"/>
      <c r="B197" s="80"/>
      <c r="T197" s="79"/>
      <c r="U197" s="79"/>
    </row>
    <row r="198" spans="1:21">
      <c r="A198" s="80"/>
      <c r="B198" s="80"/>
      <c r="T198" s="79"/>
      <c r="U198" s="79"/>
    </row>
    <row r="199" spans="1:21">
      <c r="A199" s="80"/>
      <c r="B199" s="80"/>
      <c r="T199" s="79"/>
      <c r="U199" s="79"/>
    </row>
    <row r="200" spans="1:21">
      <c r="A200" s="80"/>
      <c r="B200" s="80"/>
      <c r="T200" s="79"/>
      <c r="U200" s="79"/>
    </row>
    <row r="201" spans="1:21">
      <c r="A201" s="80"/>
      <c r="B201" s="80"/>
      <c r="T201" s="79"/>
      <c r="U201" s="79"/>
    </row>
    <row r="202" spans="1:21">
      <c r="A202" s="80"/>
      <c r="B202" s="80"/>
      <c r="T202" s="79"/>
      <c r="U202" s="79"/>
    </row>
    <row r="203" spans="1:21">
      <c r="A203" s="80"/>
      <c r="B203" s="80"/>
      <c r="T203" s="79"/>
      <c r="U203" s="79"/>
    </row>
    <row r="204" spans="1:21">
      <c r="A204" s="80"/>
      <c r="B204" s="80"/>
      <c r="T204" s="79"/>
      <c r="U204" s="79"/>
    </row>
    <row r="205" spans="1:21">
      <c r="A205" s="80"/>
      <c r="B205" s="80"/>
      <c r="T205" s="79"/>
      <c r="U205" s="79"/>
    </row>
    <row r="206" spans="1:21">
      <c r="A206" s="80"/>
      <c r="B206" s="80"/>
      <c r="T206" s="79"/>
      <c r="U206" s="79"/>
    </row>
    <row r="207" spans="1:21">
      <c r="A207" s="80"/>
      <c r="B207" s="80"/>
      <c r="T207" s="79"/>
      <c r="U207" s="79"/>
    </row>
    <row r="208" spans="1:21">
      <c r="A208" s="80"/>
      <c r="B208" s="80"/>
      <c r="T208" s="79"/>
      <c r="U208" s="79"/>
    </row>
    <row r="209" spans="1:21">
      <c r="A209" s="80"/>
      <c r="B209" s="80"/>
      <c r="T209" s="79"/>
      <c r="U209" s="79"/>
    </row>
    <row r="210" spans="1:21">
      <c r="A210" s="80"/>
      <c r="B210" s="80"/>
      <c r="T210" s="79"/>
      <c r="U210" s="79"/>
    </row>
    <row r="211" spans="1:21">
      <c r="A211" s="80"/>
      <c r="B211" s="80"/>
      <c r="T211" s="79"/>
      <c r="U211" s="79"/>
    </row>
    <row r="212" spans="1:21">
      <c r="A212" s="80"/>
      <c r="B212" s="80"/>
      <c r="T212" s="79"/>
      <c r="U212" s="79"/>
    </row>
    <row r="213" spans="1:21">
      <c r="A213" s="80"/>
      <c r="B213" s="80"/>
      <c r="T213" s="79"/>
      <c r="U213" s="79"/>
    </row>
    <row r="214" spans="1:21">
      <c r="A214" s="80"/>
      <c r="B214" s="80"/>
      <c r="T214" s="79"/>
      <c r="U214" s="79"/>
    </row>
    <row r="215" spans="1:21">
      <c r="A215" s="80"/>
      <c r="B215" s="80"/>
      <c r="T215" s="79"/>
      <c r="U215" s="79"/>
    </row>
    <row r="216" spans="1:21">
      <c r="A216" s="80"/>
      <c r="B216" s="80"/>
      <c r="T216" s="79"/>
      <c r="U216" s="79"/>
    </row>
    <row r="217" spans="1:21">
      <c r="A217" s="80"/>
      <c r="B217" s="80"/>
      <c r="T217" s="79"/>
      <c r="U217" s="79"/>
    </row>
    <row r="218" spans="1:21">
      <c r="A218" s="80"/>
      <c r="B218" s="80"/>
      <c r="T218" s="79"/>
      <c r="U218" s="79"/>
    </row>
    <row r="219" spans="1:21">
      <c r="A219" s="80"/>
      <c r="B219" s="80"/>
      <c r="T219" s="79"/>
      <c r="U219" s="79"/>
    </row>
    <row r="220" spans="1:21">
      <c r="A220" s="80"/>
      <c r="B220" s="80"/>
      <c r="T220" s="79"/>
      <c r="U220" s="79"/>
    </row>
  </sheetData>
  <mergeCells count="2">
    <mergeCell ref="A1:C1"/>
    <mergeCell ref="A2:C2"/>
  </mergeCells>
  <pageMargins left="0.7" right="0.7" top="0.75" bottom="0.75" header="0.3" footer="0.3"/>
  <pageSetup paperSize="9" scale="20" orientation="landscape" r:id="rId1"/>
  <headerFooter>
    <oddFooter>&amp;R&amp;"Arial,Bold"&amp;20Page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48</vt:i4>
      </vt:variant>
    </vt:vector>
  </HeadingPairs>
  <TitlesOfParts>
    <vt:vector size="86" baseType="lpstr">
      <vt:lpstr>COVER SDBIP 21 22</vt:lpstr>
      <vt:lpstr>CONTENTS PAGE</vt:lpstr>
      <vt:lpstr>STRATEGIC OBJECTIVES</vt:lpstr>
      <vt:lpstr>TABLE OF ABBREVIATIONS</vt:lpstr>
      <vt:lpstr>ANNEX A</vt:lpstr>
      <vt:lpstr>ANNEX B</vt:lpstr>
      <vt:lpstr>ANNEX C</vt:lpstr>
      <vt:lpstr>ANNEX D</vt:lpstr>
      <vt:lpstr>CAPEX</vt:lpstr>
      <vt:lpstr>SDBIP - HIGH LEVEL SUMMARY</vt:lpstr>
      <vt:lpstr>ANNEXURE F</vt:lpstr>
      <vt:lpstr>BACK TO BASICS  </vt:lpstr>
      <vt:lpstr>Cpital Budget_2022</vt:lpstr>
      <vt:lpstr>REGULATD PERFORMANCE INDICATORS</vt:lpstr>
      <vt:lpstr>COMM SERVICES</vt:lpstr>
      <vt:lpstr>COMMUNITY SERVICES</vt:lpstr>
      <vt:lpstr>ABM.</vt:lpstr>
      <vt:lpstr>PUB SAF, EMER SERV &amp; ENF.</vt:lpstr>
      <vt:lpstr>RECREATION &amp; FACILITIES</vt:lpstr>
      <vt:lpstr>WASTE MANAGEMENT.</vt:lpstr>
      <vt:lpstr>ESS</vt:lpstr>
      <vt:lpstr>ELECTRICITY</vt:lpstr>
      <vt:lpstr>INFRASTRUCTURE</vt:lpstr>
      <vt:lpstr>INFRASTRUCTURE SERV</vt:lpstr>
      <vt:lpstr>WATER &amp; SAN</vt:lpstr>
      <vt:lpstr>ROADS</vt:lpstr>
      <vt:lpstr>PMO</vt:lpstr>
      <vt:lpstr>MECH WORKSHOPS</vt:lpstr>
      <vt:lpstr>ANNEXURE K</vt:lpstr>
      <vt:lpstr>SUSTAINABLE DEV &amp; CITY ENT</vt:lpstr>
      <vt:lpstr>HUMAN SETTLEMENTS </vt:lpstr>
      <vt:lpstr>DEVELOPMENT SERVICES </vt:lpstr>
      <vt:lpstr>TOWN PLAN &amp; EM  </vt:lpstr>
      <vt:lpstr>CITY ENTITIES - SAFE CITY</vt:lpstr>
      <vt:lpstr>dates 17 18</vt:lpstr>
      <vt:lpstr>kpa's</vt:lpstr>
      <vt:lpstr>b2b pillars </vt:lpstr>
      <vt:lpstr>cds strategies 17 18</vt:lpstr>
      <vt:lpstr>ABM.!Print_Area</vt:lpstr>
      <vt:lpstr>'ANNEXURE F'!Print_Area</vt:lpstr>
      <vt:lpstr>'ANNEXURE K'!Print_Area</vt:lpstr>
      <vt:lpstr>'BACK TO BASICS  '!Print_Area</vt:lpstr>
      <vt:lpstr>CAPEX!Print_Area</vt:lpstr>
      <vt:lpstr>'CITY ENTITIES - SAFE CITY'!Print_Area</vt:lpstr>
      <vt:lpstr>'COMM SERVICES'!Print_Area</vt:lpstr>
      <vt:lpstr>'COVER SDBIP 21 22'!Print_Area</vt:lpstr>
      <vt:lpstr>'Cpital Budget_2022'!Print_Area</vt:lpstr>
      <vt:lpstr>'DEVELOPMENT SERVICES '!Print_Area</vt:lpstr>
      <vt:lpstr>ELECTRICITY!Print_Area</vt:lpstr>
      <vt:lpstr>'HUMAN SETTLEMENTS '!Print_Area</vt:lpstr>
      <vt:lpstr>INFRASTRUCTURE!Print_Area</vt:lpstr>
      <vt:lpstr>'MECH WORKSHOPS'!Print_Area</vt:lpstr>
      <vt:lpstr>PMO!Print_Area</vt:lpstr>
      <vt:lpstr>'PUB SAF, EMER SERV &amp; ENF.'!Print_Area</vt:lpstr>
      <vt:lpstr>'RECREATION &amp; FACILITIES'!Print_Area</vt:lpstr>
      <vt:lpstr>'REGULATD PERFORMANCE INDICATORS'!Print_Area</vt:lpstr>
      <vt:lpstr>ROADS!Print_Area</vt:lpstr>
      <vt:lpstr>'SDBIP - HIGH LEVEL SUMMARY'!Print_Area</vt:lpstr>
      <vt:lpstr>'STRATEGIC OBJECTIVES'!Print_Area</vt:lpstr>
      <vt:lpstr>'TABLE OF ABBREVIATIONS'!Print_Area</vt:lpstr>
      <vt:lpstr>'TOWN PLAN &amp; EM  '!Print_Area</vt:lpstr>
      <vt:lpstr>'WASTE MANAGEMENT.'!Print_Area</vt:lpstr>
      <vt:lpstr>'WATER &amp; SAN'!Print_Area</vt:lpstr>
      <vt:lpstr>ABM.!Print_Titles</vt:lpstr>
      <vt:lpstr>'ANNEX A'!Print_Titles</vt:lpstr>
      <vt:lpstr>'ANNEX B'!Print_Titles</vt:lpstr>
      <vt:lpstr>'ANNEX C'!Print_Titles</vt:lpstr>
      <vt:lpstr>'ANNEX D'!Print_Titles</vt:lpstr>
      <vt:lpstr>'BACK TO BASICS  '!Print_Titles</vt:lpstr>
      <vt:lpstr>CAPEX!Print_Titles</vt:lpstr>
      <vt:lpstr>'CITY ENTITIES - SAFE CITY'!Print_Titles</vt:lpstr>
      <vt:lpstr>'CONTENTS PAGE'!Print_Titles</vt:lpstr>
      <vt:lpstr>'DEVELOPMENT SERVICES '!Print_Titles</vt:lpstr>
      <vt:lpstr>ELECTRICITY!Print_Titles</vt:lpstr>
      <vt:lpstr>'HUMAN SETTLEMENTS '!Print_Titles</vt:lpstr>
      <vt:lpstr>'MECH WORKSHOPS'!Print_Titles</vt:lpstr>
      <vt:lpstr>PMO!Print_Titles</vt:lpstr>
      <vt:lpstr>'PUB SAF, EMER SERV &amp; ENF.'!Print_Titles</vt:lpstr>
      <vt:lpstr>'RECREATION &amp; FACILITIES'!Print_Titles</vt:lpstr>
      <vt:lpstr>'REGULATD PERFORMANCE INDICATORS'!Print_Titles</vt:lpstr>
      <vt:lpstr>ROADS!Print_Titles</vt:lpstr>
      <vt:lpstr>'SDBIP - HIGH LEVEL SUMMARY'!Print_Titles</vt:lpstr>
      <vt:lpstr>'TABLE OF ABBREVIATIONS'!Print_Titles</vt:lpstr>
      <vt:lpstr>'TOWN PLAN &amp; EM  '!Print_Titles</vt:lpstr>
      <vt:lpstr>'WASTE MANAGEMENT.'!Print_Titles</vt:lpstr>
      <vt:lpstr>'WATER &amp; SAN'!Print_Titles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Latha L. Dlamini</dc:creator>
  <cp:lastModifiedBy>Bongakonke S. Halimana</cp:lastModifiedBy>
  <cp:lastPrinted>2022-04-07T07:32:10Z</cp:lastPrinted>
  <dcterms:created xsi:type="dcterms:W3CDTF">2016-04-21T11:53:28Z</dcterms:created>
  <dcterms:modified xsi:type="dcterms:W3CDTF">2022-04-07T07:43:02Z</dcterms:modified>
</cp:coreProperties>
</file>